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uraria\Documents\Relatório Financeiro - Luziania\"/>
    </mc:Choice>
  </mc:AlternateContent>
  <bookViews>
    <workbookView xWindow="0" yWindow="0" windowWidth="24000" windowHeight="9615" tabRatio="500"/>
  </bookViews>
  <sheets>
    <sheet name="022022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0" i="1" l="1"/>
  <c r="B107" i="1"/>
  <c r="B101" i="1"/>
  <c r="B94" i="1"/>
  <c r="B102" i="1" s="1"/>
  <c r="B69" i="1"/>
  <c r="B75" i="1" s="1"/>
  <c r="B78" i="1" s="1"/>
  <c r="B59" i="1"/>
  <c r="B66" i="1" s="1"/>
  <c r="B56" i="1"/>
  <c r="B40" i="1"/>
  <c r="B124" i="1" l="1"/>
</calcChain>
</file>

<file path=xl/sharedStrings.xml><?xml version="1.0" encoding="utf-8"?>
<sst xmlns="http://schemas.openxmlformats.org/spreadsheetml/2006/main" count="120" uniqueCount="94">
  <si>
    <r>
      <rPr>
        <sz val="18"/>
        <color rgb="FF000000"/>
        <rFont val="Calibri"/>
        <family val="2"/>
        <charset val="1"/>
      </rPr>
      <t xml:space="preserve"> </t>
    </r>
    <r>
      <rPr>
        <sz val="18"/>
        <color rgb="FF22525C"/>
        <rFont val="Bw Mitga"/>
        <family val="1"/>
      </rPr>
      <t xml:space="preserve">Hospital Estadual de Luziânia   </t>
    </r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</si>
  <si>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</si>
  <si>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</si>
  <si>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DO ÓRGÃO PÚBLICO/CONTRATANTE: Secretária  de Estado da Saúde - SES</t>
  </si>
  <si>
    <r>
      <rPr>
        <sz val="11"/>
        <color rgb="FF000000"/>
        <rFont val="Calibri"/>
        <family val="2"/>
        <charset val="1"/>
      </rPr>
      <t>CNPJ:</t>
    </r>
    <r>
      <rPr>
        <sz val="11"/>
        <color rgb="FF000000"/>
        <rFont val="Calibri"/>
        <family val="2"/>
      </rPr>
      <t>02.529.964/0001-57</t>
    </r>
  </si>
  <si>
    <t>NOME DA ORGANIZAÇÃO SOCIAL/CONTRATADA: Instituto de Medicina Estudo e Desenvolvimento - IMED</t>
  </si>
  <si>
    <t>CNPJ: 19.324.171/0001-02</t>
  </si>
  <si>
    <t>NOME DA UNIDADE GERIDA:  Hospital de Estadual de Luziânia - HEL</t>
  </si>
  <si>
    <t>CNPJ: 19.324.171/0005-28</t>
  </si>
  <si>
    <t>CONTRATO DE GESTÃO/ADITIVO Nº: 047/2021</t>
  </si>
  <si>
    <t>VIGÊNCIA DO CONTRATO DE GESTÃO/TERMO ADITIVO:                                                             INÍCIO:    03/07/2021        E         TÉRMINO  02/01/2022</t>
  </si>
  <si>
    <t>PREVISÃO DE REPASSE MENSAL DO CONTRATO DE GESTÃO/ADITIVO - CUSTEIO : R$ 7.305.198,00</t>
  </si>
  <si>
    <t>PREVISÃO DE REPASSE MENSAL DO CONTRATO DE GESTÃO/ADITIVO - INVESTIMENTO :R$ 0,00</t>
  </si>
  <si>
    <t>Relatório Financeiro Mensal</t>
  </si>
  <si>
    <t>Em Reais</t>
  </si>
  <si>
    <t>Competência: FEVEREIRO /2022</t>
  </si>
  <si>
    <t xml:space="preserve">1. SALDO BANCÁRIO ANTERIOR  </t>
  </si>
  <si>
    <t>1.1 Caixa</t>
  </si>
  <si>
    <t>1.2 Banco conta movimento  (DETALHAR NÚMERO DA CONTA E FINALIDADE -SE CUSTEIO OU INVESTIMENTO)</t>
  </si>
  <si>
    <t>-</t>
  </si>
  <si>
    <t>CEF CONTA CORRENTE 1600-6</t>
  </si>
  <si>
    <t>CEF CONTA CORRENTE 1676-6</t>
  </si>
  <si>
    <t>CEF CONTA CORRENTE 1723-1</t>
  </si>
  <si>
    <t>SANTANDER CONTA CORRENTE 7777-9</t>
  </si>
  <si>
    <t>XP INVESTIMENTOS - CONTA 597070</t>
  </si>
  <si>
    <t>SUPER DIGITAL SANTANDER</t>
  </si>
  <si>
    <t>1.3 Aplicações financeiras  (DETALHAR NÚMERO DA CONTA E FINALIDADE -SE CUSTEIO OU INVESTIMENTO)</t>
  </si>
  <si>
    <t>CONTA CDB CAIXA ECONOMICA 1676-6</t>
  </si>
  <si>
    <t>SANTANDER CONTAMAX 7777-9</t>
  </si>
  <si>
    <t>XP FUNDO DE INVESTIMENOS - CONTA 597070</t>
  </si>
  <si>
    <t>APLICACAO CDB SANTANDER 13007777-9</t>
  </si>
  <si>
    <t>CEF AG.: 3009 CONTA APLICACAO CDB 1600-6</t>
  </si>
  <si>
    <t>SALDO ANTERIOR (1= 1.1 + 1.2 + 1.3)</t>
  </si>
  <si>
    <t>2.ENTRADAS DE RECURSOS FINANCEIROS</t>
  </si>
  <si>
    <t>2.1 Repasse - CUSTEIO  (CEF CONTA CORRENTE 1600-6)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</si>
  <si>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</si>
  <si>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</si>
  <si>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</si>
  <si>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</t>
  </si>
  <si>
    <t>Recuperação de Despesas</t>
  </si>
  <si>
    <t>Aporte para Caixa</t>
  </si>
  <si>
    <t>Devolução Saldo de Caixa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</si>
  <si>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</si>
  <si>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</si>
  <si>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</si>
  <si>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</si>
  <si>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</si>
  <si>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</si>
  <si>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</si>
  <si>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</si>
  <si>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</si>
  <si>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</si>
  <si>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</si>
  <si>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</si>
  <si>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</si>
  <si>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</si>
  <si>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</si>
  <si>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</si>
  <si>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</si>
  <si>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</si>
  <si>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</si>
  <si>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</si>
  <si>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</si>
  <si>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</si>
  <si>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</si>
  <si>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</si>
  <si>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Encargos Sobre Rescisão Trabalhista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</si>
  <si>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</si>
  <si>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</si>
  <si>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</si>
  <si>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</si>
  <si>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</si>
  <si>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</si>
  <si>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</si>
  <si>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</si>
  <si>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</si>
  <si>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</si>
  <si>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</si>
  <si>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</si>
  <si>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28/02/2022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</si>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</sst>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8"/>
      <color rgb="FF22525C"/>
      <name val="Bw Mitga"/>
      <family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A6A6A6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69">
    <xf numFmtId="0" fontId="0" fillId="0" borderId="0" xfId="0"/>
    <xf numFmtId="0" fontId="9" fillId="6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/>
    <xf numFmtId="0" fontId="6" fillId="0" borderId="1" xfId="0" applyFont="1" applyBorder="1"/>
    <xf numFmtId="4" fontId="6" fillId="0" borderId="1" xfId="0" applyNumberFormat="1" applyFont="1" applyBorder="1" applyAlignment="1">
      <alignment horizontal="left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3" borderId="1" xfId="0" applyFont="1" applyFill="1" applyBorder="1" applyAlignment="1">
      <alignment horizontal="left" vertical="center"/>
    </xf>
    <xf numFmtId="4" fontId="9" fillId="3" borderId="1" xfId="0" applyNumberFormat="1" applyFont="1" applyFill="1" applyBorder="1" applyAlignment="1">
      <alignment horizontal="right" vertical="center"/>
    </xf>
    <xf numFmtId="4" fontId="0" fillId="4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0" fontId="0" fillId="0" borderId="1" xfId="0" applyBorder="1"/>
    <xf numFmtId="4" fontId="0" fillId="0" borderId="1" xfId="0" applyNumberFormat="1" applyBorder="1"/>
    <xf numFmtId="0" fontId="9" fillId="4" borderId="1" xfId="0" applyFont="1" applyFill="1" applyBorder="1" applyAlignment="1">
      <alignment horizontal="left" vertical="center"/>
    </xf>
    <xf numFmtId="4" fontId="9" fillId="4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4" borderId="1" xfId="0" applyFont="1" applyFill="1" applyBorder="1" applyAlignment="1">
      <alignment vertical="center" wrapText="1"/>
    </xf>
    <xf numFmtId="4" fontId="0" fillId="0" borderId="0" xfId="0" applyNumberFormat="1"/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0" fillId="4" borderId="1" xfId="0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0" fontId="10" fillId="4" borderId="1" xfId="0" applyFont="1" applyFill="1" applyBorder="1" applyAlignment="1">
      <alignment vertical="center"/>
    </xf>
    <xf numFmtId="4" fontId="10" fillId="4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9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9" fillId="4" borderId="1" xfId="0" applyNumberFormat="1" applyFont="1" applyFill="1" applyBorder="1" applyAlignment="1">
      <alignment vertical="center"/>
    </xf>
    <xf numFmtId="4" fontId="0" fillId="4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0" fontId="0" fillId="4" borderId="0" xfId="0" applyFont="1" applyFill="1"/>
    <xf numFmtId="4" fontId="0" fillId="3" borderId="1" xfId="1" applyNumberFormat="1" applyFont="1" applyFill="1" applyBorder="1" applyAlignment="1" applyProtection="1">
      <alignment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9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9" fillId="5" borderId="1" xfId="1" applyNumberFormat="1" applyFont="1" applyFill="1" applyBorder="1" applyAlignment="1" applyProtection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5558400</xdr:colOff>
      <xdr:row>0</xdr:row>
      <xdr:rowOff>63360</xdr:rowOff>
    </xdr:from>
    <xdr:to>
      <xdr:col>1</xdr:col>
      <xdr:colOff>1692000</xdr:colOff>
      <xdr:row>0</xdr:row>
      <xdr:rowOff>1365480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558400" y="63360"/>
          <a:ext cx="3754080" cy="1302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1706217</xdr:colOff>
      <xdr:row>137</xdr:row>
      <xdr:rowOff>0</xdr:rowOff>
    </xdr:from>
    <xdr:to>
      <xdr:col>0</xdr:col>
      <xdr:colOff>4078273</xdr:colOff>
      <xdr:row>139</xdr:row>
      <xdr:rowOff>9580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6217" y="28119457"/>
          <a:ext cx="2372056" cy="390580"/>
        </a:xfrm>
        <a:prstGeom prst="rect">
          <a:avLst/>
        </a:prstGeom>
      </xdr:spPr>
    </xdr:pic>
    <xdr:clientData/>
  </xdr:twoCellAnchor>
  <xdr:twoCellAnchor editAs="oneCell">
    <xdr:from>
      <xdr:col>0</xdr:col>
      <xdr:colOff>3511826</xdr:colOff>
      <xdr:row>133</xdr:row>
      <xdr:rowOff>74544</xdr:rowOff>
    </xdr:from>
    <xdr:to>
      <xdr:col>0</xdr:col>
      <xdr:colOff>4762500</xdr:colOff>
      <xdr:row>134</xdr:row>
      <xdr:rowOff>157370</xdr:rowOff>
    </xdr:to>
    <xdr:pic>
      <xdr:nvPicPr>
        <xdr:cNvPr id="4" name="image127.pn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11826" y="27432001"/>
          <a:ext cx="1250674" cy="273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"/>
  <sheetViews>
    <sheetView tabSelected="1" topLeftCell="A2" zoomScale="115" zoomScaleNormal="115" workbookViewId="0">
      <selection activeCell="A148" sqref="A148"/>
    </sheetView>
  </sheetViews>
  <sheetFormatPr defaultColWidth="41.85546875" defaultRowHeight="15"/>
  <cols>
    <col min="1" max="1" width="108" style="10" customWidth="1"/>
    <col min="2" max="2" width="43.42578125" style="10" customWidth="1"/>
  </cols>
  <sheetData>
    <row r="1" spans="1:2" ht="121.5" customHeight="1">
      <c r="A1" s="9" t="s">
        <v>0</v>
      </c>
      <c r="B1" s="9"/>
    </row>
    <row r="2" spans="1:2" s="10" customFormat="1">
      <c r="A2" s="8" t="s">
        <v>1</v>
      </c>
      <c r="B2" s="8"/>
    </row>
    <row r="3" spans="1:2" s="10" customFormat="1">
      <c r="A3" s="8"/>
      <c r="B3" s="8"/>
    </row>
    <row r="4" spans="1:2" s="10" customFormat="1">
      <c r="A4" s="8"/>
      <c r="B4" s="8"/>
    </row>
    <row r="5" spans="1:2" s="10" customFormat="1">
      <c r="A5" s="8"/>
      <c r="B5" s="8"/>
    </row>
    <row r="6" spans="1:2" s="10" customFormat="1">
      <c r="A6" s="8"/>
      <c r="B6" s="8"/>
    </row>
    <row r="7" spans="1:2" s="10" customFormat="1">
      <c r="A7" s="8"/>
      <c r="B7" s="8"/>
    </row>
    <row r="8" spans="1:2" s="10" customFormat="1" ht="23.25" customHeight="1">
      <c r="A8" s="7" t="s">
        <v>2</v>
      </c>
      <c r="B8" s="7"/>
    </row>
    <row r="9" spans="1:2" s="10" customFormat="1" ht="23.25" customHeight="1">
      <c r="A9" s="7"/>
      <c r="B9" s="7"/>
    </row>
    <row r="10" spans="1:2" s="10" customFormat="1">
      <c r="A10" s="6" t="s">
        <v>3</v>
      </c>
      <c r="B10" s="6"/>
    </row>
    <row r="11" spans="1:2" s="10" customFormat="1">
      <c r="A11" s="11" t="s">
        <v>4</v>
      </c>
      <c r="B11" s="12"/>
    </row>
    <row r="12" spans="1:2" s="10" customFormat="1">
      <c r="A12" s="5" t="s">
        <v>5</v>
      </c>
      <c r="B12" s="5"/>
    </row>
    <row r="13" spans="1:2" s="10" customFormat="1">
      <c r="A13" s="13" t="s">
        <v>6</v>
      </c>
      <c r="B13" s="12"/>
    </row>
    <row r="14" spans="1:2" s="10" customFormat="1">
      <c r="A14" s="5" t="s">
        <v>7</v>
      </c>
      <c r="B14" s="5"/>
    </row>
    <row r="15" spans="1:2" s="10" customFormat="1">
      <c r="A15" s="13" t="s">
        <v>8</v>
      </c>
      <c r="B15" s="12"/>
    </row>
    <row r="16" spans="1:2" s="10" customFormat="1">
      <c r="A16" s="14" t="s">
        <v>9</v>
      </c>
      <c r="B16" s="14"/>
    </row>
    <row r="17" spans="1:2" s="10" customFormat="1">
      <c r="A17" s="5" t="s">
        <v>10</v>
      </c>
      <c r="B17" s="5"/>
    </row>
    <row r="18" spans="1:2" s="10" customFormat="1">
      <c r="A18" s="13"/>
      <c r="B18" s="12"/>
    </row>
    <row r="19" spans="1:2" s="17" customFormat="1">
      <c r="A19" s="15" t="s">
        <v>11</v>
      </c>
      <c r="B19" s="16"/>
    </row>
    <row r="20" spans="1:2" s="17" customFormat="1">
      <c r="A20" s="15" t="s">
        <v>12</v>
      </c>
      <c r="B20" s="16"/>
    </row>
    <row r="21" spans="1:2" s="17" customFormat="1">
      <c r="A21" s="15"/>
      <c r="B21" s="16"/>
    </row>
    <row r="22" spans="1:2" s="10" customFormat="1" ht="26.25">
      <c r="A22" s="4" t="s">
        <v>13</v>
      </c>
      <c r="B22" s="4"/>
    </row>
    <row r="23" spans="1:2" s="10" customFormat="1" ht="26.25">
      <c r="A23" s="18"/>
      <c r="B23" s="3" t="s">
        <v>14</v>
      </c>
    </row>
    <row r="24" spans="1:2" s="10" customFormat="1" ht="14.25" customHeight="1">
      <c r="A24" s="19" t="s">
        <v>15</v>
      </c>
      <c r="B24" s="3"/>
    </row>
    <row r="25" spans="1:2" s="10" customFormat="1">
      <c r="A25" s="20" t="s">
        <v>16</v>
      </c>
      <c r="B25" s="21"/>
    </row>
    <row r="26" spans="1:2" s="10" customFormat="1">
      <c r="A26" s="22" t="s">
        <v>17</v>
      </c>
      <c r="B26" s="23">
        <v>0</v>
      </c>
    </row>
    <row r="27" spans="1:2" s="10" customFormat="1">
      <c r="A27" s="22" t="s">
        <v>18</v>
      </c>
      <c r="B27" s="24" t="s">
        <v>19</v>
      </c>
    </row>
    <row r="28" spans="1:2" s="10" customFormat="1">
      <c r="A28" s="22" t="s">
        <v>20</v>
      </c>
      <c r="B28" s="25">
        <v>414.01</v>
      </c>
    </row>
    <row r="29" spans="1:2" s="10" customFormat="1">
      <c r="A29" s="22" t="s">
        <v>21</v>
      </c>
      <c r="B29" s="26">
        <v>6401.45</v>
      </c>
    </row>
    <row r="30" spans="1:2" s="10" customFormat="1">
      <c r="A30" s="22" t="s">
        <v>22</v>
      </c>
      <c r="B30" s="26">
        <v>9955.44</v>
      </c>
    </row>
    <row r="31" spans="1:2" s="10" customFormat="1">
      <c r="A31" s="22" t="s">
        <v>23</v>
      </c>
      <c r="B31" s="26">
        <v>0</v>
      </c>
    </row>
    <row r="32" spans="1:2" s="10" customFormat="1">
      <c r="A32" s="22" t="s">
        <v>24</v>
      </c>
      <c r="B32" s="26">
        <v>630000</v>
      </c>
    </row>
    <row r="33" spans="1:2" s="10" customFormat="1">
      <c r="A33" s="22" t="s">
        <v>25</v>
      </c>
      <c r="B33" s="26">
        <v>0</v>
      </c>
    </row>
    <row r="34" spans="1:2" s="10" customFormat="1">
      <c r="A34" s="22" t="s">
        <v>26</v>
      </c>
      <c r="B34" s="23"/>
    </row>
    <row r="35" spans="1:2" s="10" customFormat="1">
      <c r="A35" s="22" t="s">
        <v>27</v>
      </c>
      <c r="B35" s="26">
        <v>488052.74</v>
      </c>
    </row>
    <row r="36" spans="1:2" s="10" customFormat="1">
      <c r="A36" s="22" t="s">
        <v>28</v>
      </c>
      <c r="B36" s="26">
        <v>4215980.29</v>
      </c>
    </row>
    <row r="37" spans="1:2" s="10" customFormat="1">
      <c r="A37" s="22" t="s">
        <v>29</v>
      </c>
      <c r="B37" s="26">
        <v>2062776.05</v>
      </c>
    </row>
    <row r="38" spans="1:2" s="10" customFormat="1">
      <c r="A38" s="22" t="s">
        <v>30</v>
      </c>
      <c r="B38" s="26">
        <v>412020.64</v>
      </c>
    </row>
    <row r="39" spans="1:2" s="10" customFormat="1">
      <c r="A39" s="22" t="s">
        <v>31</v>
      </c>
      <c r="B39" s="26">
        <v>4999867.9800000004</v>
      </c>
    </row>
    <row r="40" spans="1:2" s="10" customFormat="1">
      <c r="A40" s="27" t="s">
        <v>32</v>
      </c>
      <c r="B40" s="28">
        <f>SUM(B26:B39)</f>
        <v>12825468.6</v>
      </c>
    </row>
    <row r="41" spans="1:2" s="10" customFormat="1">
      <c r="A41" s="29"/>
      <c r="B41" s="23"/>
    </row>
    <row r="42" spans="1:2" s="10" customFormat="1">
      <c r="A42" s="20" t="s">
        <v>33</v>
      </c>
      <c r="B42" s="20"/>
    </row>
    <row r="43" spans="1:2" s="10" customFormat="1">
      <c r="A43" s="30" t="s">
        <v>34</v>
      </c>
      <c r="B43" s="31">
        <v>10876265.949999999</v>
      </c>
    </row>
    <row r="44" spans="1:2" s="33" customFormat="1">
      <c r="A44" s="30" t="s">
        <v>35</v>
      </c>
      <c r="B44" s="32">
        <v>0</v>
      </c>
    </row>
    <row r="45" spans="1:2" s="33" customFormat="1">
      <c r="A45" s="34" t="s">
        <v>36</v>
      </c>
      <c r="B45" s="35"/>
    </row>
    <row r="46" spans="1:2" s="33" customFormat="1">
      <c r="A46" s="22" t="s">
        <v>27</v>
      </c>
      <c r="B46" s="26">
        <v>3760.46</v>
      </c>
    </row>
    <row r="47" spans="1:2" s="33" customFormat="1">
      <c r="A47" s="22" t="s">
        <v>28</v>
      </c>
      <c r="B47" s="25">
        <v>988.27</v>
      </c>
    </row>
    <row r="48" spans="1:2" s="33" customFormat="1">
      <c r="A48" s="22" t="s">
        <v>29</v>
      </c>
      <c r="B48" s="26">
        <v>11804.67</v>
      </c>
    </row>
    <row r="49" spans="1:2" s="33" customFormat="1">
      <c r="A49" s="22" t="s">
        <v>30</v>
      </c>
      <c r="B49" s="26">
        <v>2608.19</v>
      </c>
    </row>
    <row r="50" spans="1:2" s="33" customFormat="1">
      <c r="A50" s="22" t="s">
        <v>31</v>
      </c>
      <c r="B50" s="26">
        <v>34106.18</v>
      </c>
    </row>
    <row r="51" spans="1:2" s="33" customFormat="1">
      <c r="A51" s="34" t="s">
        <v>37</v>
      </c>
      <c r="B51" s="35"/>
    </row>
    <row r="52" spans="1:2" s="33" customFormat="1">
      <c r="A52" s="34" t="s">
        <v>38</v>
      </c>
      <c r="B52" s="35"/>
    </row>
    <row r="53" spans="1:2" s="33" customFormat="1">
      <c r="A53" s="34" t="s">
        <v>39</v>
      </c>
      <c r="B53" s="26">
        <v>17090.919999999998</v>
      </c>
    </row>
    <row r="54" spans="1:2" s="33" customFormat="1">
      <c r="A54" s="34" t="s">
        <v>40</v>
      </c>
      <c r="B54" s="32">
        <v>4500</v>
      </c>
    </row>
    <row r="55" spans="1:2" s="33" customFormat="1">
      <c r="A55" s="34" t="s">
        <v>41</v>
      </c>
      <c r="B55" s="32">
        <v>0</v>
      </c>
    </row>
    <row r="56" spans="1:2" s="33" customFormat="1">
      <c r="A56" s="36" t="s">
        <v>42</v>
      </c>
      <c r="B56" s="37">
        <f>SUM(B43:B55)</f>
        <v>10951124.639999999</v>
      </c>
    </row>
    <row r="57" spans="1:2" s="33" customFormat="1">
      <c r="A57" s="38"/>
      <c r="B57" s="39"/>
    </row>
    <row r="58" spans="1:2" s="33" customFormat="1">
      <c r="A58" s="40" t="s">
        <v>43</v>
      </c>
      <c r="B58" s="41"/>
    </row>
    <row r="59" spans="1:2" s="33" customFormat="1">
      <c r="A59" s="30" t="s">
        <v>44</v>
      </c>
      <c r="B59" s="32">
        <f>B60+B61+B62+B63+B64</f>
        <v>5081615.59</v>
      </c>
    </row>
    <row r="60" spans="1:2" s="33" customFormat="1">
      <c r="A60" s="22" t="s">
        <v>27</v>
      </c>
      <c r="B60" s="32">
        <v>0</v>
      </c>
    </row>
    <row r="61" spans="1:2" s="33" customFormat="1">
      <c r="A61" s="22" t="s">
        <v>28</v>
      </c>
      <c r="B61" s="26">
        <v>3949024.6</v>
      </c>
    </row>
    <row r="62" spans="1:2" s="33" customFormat="1">
      <c r="A62" s="22" t="s">
        <v>29</v>
      </c>
      <c r="B62" s="26">
        <v>630000</v>
      </c>
    </row>
    <row r="63" spans="1:2" s="33" customFormat="1">
      <c r="A63" s="22" t="s">
        <v>30</v>
      </c>
      <c r="B63" s="32">
        <v>0</v>
      </c>
    </row>
    <row r="64" spans="1:2" s="33" customFormat="1">
      <c r="A64" s="22" t="s">
        <v>31</v>
      </c>
      <c r="B64" s="26">
        <v>502590.99</v>
      </c>
    </row>
    <row r="65" spans="1:2" s="33" customFormat="1">
      <c r="A65" s="30" t="s">
        <v>45</v>
      </c>
      <c r="B65" s="32">
        <v>0</v>
      </c>
    </row>
    <row r="66" spans="1:2" s="33" customFormat="1">
      <c r="A66" s="36" t="s">
        <v>46</v>
      </c>
      <c r="B66" s="42">
        <f>B59+B65</f>
        <v>5081615.59</v>
      </c>
    </row>
    <row r="67" spans="1:2" s="45" customFormat="1">
      <c r="A67" s="43"/>
      <c r="B67" s="44"/>
    </row>
    <row r="68" spans="1:2" s="33" customFormat="1">
      <c r="A68" s="46" t="s">
        <v>47</v>
      </c>
      <c r="B68" s="47"/>
    </row>
    <row r="69" spans="1:2" s="33" customFormat="1">
      <c r="A69" s="48" t="s">
        <v>48</v>
      </c>
      <c r="B69" s="39">
        <f>B70+B71+B72+B73+B74</f>
        <v>3497567.94</v>
      </c>
    </row>
    <row r="70" spans="1:2" s="33" customFormat="1">
      <c r="A70" s="22" t="s">
        <v>27</v>
      </c>
      <c r="B70" s="32">
        <v>0</v>
      </c>
    </row>
    <row r="71" spans="1:2" s="33" customFormat="1">
      <c r="A71" s="22" t="s">
        <v>28</v>
      </c>
      <c r="B71" s="31">
        <v>3497567.94</v>
      </c>
    </row>
    <row r="72" spans="1:2" s="33" customFormat="1">
      <c r="A72" s="22" t="s">
        <v>29</v>
      </c>
      <c r="B72" s="32">
        <v>0</v>
      </c>
    </row>
    <row r="73" spans="1:2" s="33" customFormat="1">
      <c r="A73" s="22" t="s">
        <v>30</v>
      </c>
      <c r="B73" s="32">
        <v>0</v>
      </c>
    </row>
    <row r="74" spans="1:2" s="33" customFormat="1">
      <c r="A74" s="22" t="s">
        <v>31</v>
      </c>
      <c r="B74" s="32">
        <v>0</v>
      </c>
    </row>
    <row r="75" spans="1:2" s="33" customFormat="1">
      <c r="A75" s="43" t="s">
        <v>49</v>
      </c>
      <c r="B75" s="39">
        <f>B69</f>
        <v>3497567.94</v>
      </c>
    </row>
    <row r="76" spans="1:2" s="33" customFormat="1">
      <c r="A76" s="34" t="s">
        <v>50</v>
      </c>
      <c r="B76" s="32">
        <v>0</v>
      </c>
    </row>
    <row r="77" spans="1:2" s="33" customFormat="1">
      <c r="A77" s="43" t="s">
        <v>51</v>
      </c>
      <c r="B77" s="32">
        <v>0</v>
      </c>
    </row>
    <row r="78" spans="1:2" s="33" customFormat="1">
      <c r="A78" s="40" t="s">
        <v>52</v>
      </c>
      <c r="B78" s="49">
        <f>B75+B77</f>
        <v>3497567.94</v>
      </c>
    </row>
    <row r="79" spans="1:2" s="45" customFormat="1">
      <c r="A79" s="43"/>
      <c r="B79" s="44"/>
    </row>
    <row r="80" spans="1:2" s="33" customFormat="1">
      <c r="A80" s="40" t="s">
        <v>53</v>
      </c>
      <c r="B80" s="50"/>
    </row>
    <row r="81" spans="1:2" s="33" customFormat="1">
      <c r="A81" s="40" t="s">
        <v>54</v>
      </c>
      <c r="B81" s="40"/>
    </row>
    <row r="82" spans="1:2" s="33" customFormat="1">
      <c r="A82" s="51" t="s">
        <v>55</v>
      </c>
      <c r="B82" s="26">
        <v>857970.79</v>
      </c>
    </row>
    <row r="83" spans="1:2" s="33" customFormat="1">
      <c r="A83" s="52" t="s">
        <v>56</v>
      </c>
      <c r="B83" s="26">
        <v>2586090.35</v>
      </c>
    </row>
    <row r="84" spans="1:2" s="33" customFormat="1">
      <c r="A84" s="52" t="s">
        <v>57</v>
      </c>
      <c r="B84" s="26">
        <v>1438820.3</v>
      </c>
    </row>
    <row r="85" spans="1:2" s="33" customFormat="1">
      <c r="A85" s="51" t="s">
        <v>58</v>
      </c>
      <c r="B85" s="32">
        <v>0</v>
      </c>
    </row>
    <row r="86" spans="1:2" s="33" customFormat="1">
      <c r="A86" s="51" t="s">
        <v>59</v>
      </c>
      <c r="B86" s="26">
        <v>194145.33</v>
      </c>
    </row>
    <row r="87" spans="1:2" s="33" customFormat="1">
      <c r="A87" s="51" t="s">
        <v>60</v>
      </c>
      <c r="B87" s="26">
        <v>495967.29</v>
      </c>
    </row>
    <row r="88" spans="1:2" s="33" customFormat="1" ht="30">
      <c r="A88" s="51" t="s">
        <v>61</v>
      </c>
      <c r="B88" s="32">
        <v>0</v>
      </c>
    </row>
    <row r="89" spans="1:2" s="33" customFormat="1">
      <c r="A89" s="48" t="s">
        <v>62</v>
      </c>
      <c r="B89" s="32"/>
    </row>
    <row r="90" spans="1:2" s="33" customFormat="1">
      <c r="A90" s="48" t="s">
        <v>63</v>
      </c>
      <c r="B90" s="26">
        <v>22960.17</v>
      </c>
    </row>
    <row r="91" spans="1:2" s="33" customFormat="1">
      <c r="A91" s="48" t="s">
        <v>64</v>
      </c>
      <c r="B91" s="26">
        <v>5450.5</v>
      </c>
    </row>
    <row r="92" spans="1:2" s="33" customFormat="1">
      <c r="A92" s="48" t="s">
        <v>65</v>
      </c>
      <c r="B92" s="32">
        <v>1681.4</v>
      </c>
    </row>
    <row r="93" spans="1:2" s="33" customFormat="1">
      <c r="A93" s="48" t="s">
        <v>66</v>
      </c>
      <c r="B93" s="25">
        <v>302.94</v>
      </c>
    </row>
    <row r="94" spans="1:2" s="33" customFormat="1">
      <c r="A94" s="43" t="s">
        <v>67</v>
      </c>
      <c r="B94" s="53">
        <f>SUM(B82:B93)</f>
        <v>5603389.0700000012</v>
      </c>
    </row>
    <row r="95" spans="1:2" s="33" customFormat="1">
      <c r="A95" s="43"/>
      <c r="B95" s="54"/>
    </row>
    <row r="96" spans="1:2" s="33" customFormat="1">
      <c r="A96" s="40" t="s">
        <v>68</v>
      </c>
      <c r="B96" s="40"/>
    </row>
    <row r="97" spans="1:2" s="33" customFormat="1">
      <c r="A97" s="51" t="s">
        <v>69</v>
      </c>
      <c r="B97" s="32">
        <v>0</v>
      </c>
    </row>
    <row r="98" spans="1:2" s="33" customFormat="1">
      <c r="A98" s="51" t="s">
        <v>70</v>
      </c>
      <c r="B98" s="32">
        <v>0</v>
      </c>
    </row>
    <row r="99" spans="1:2" s="33" customFormat="1">
      <c r="A99" s="48" t="s">
        <v>71</v>
      </c>
      <c r="B99" s="54">
        <v>0</v>
      </c>
    </row>
    <row r="100" spans="1:2" s="33" customFormat="1">
      <c r="A100" s="48" t="s">
        <v>72</v>
      </c>
      <c r="B100" s="54">
        <v>0</v>
      </c>
    </row>
    <row r="101" spans="1:2" s="33" customFormat="1">
      <c r="A101" s="43" t="s">
        <v>73</v>
      </c>
      <c r="B101" s="37">
        <f>B97+B98+B99+B100</f>
        <v>0</v>
      </c>
    </row>
    <row r="102" spans="1:2" s="33" customFormat="1" ht="14.25" customHeight="1">
      <c r="A102" s="43" t="s">
        <v>74</v>
      </c>
      <c r="B102" s="37">
        <f>B94+B101</f>
        <v>5603389.0700000012</v>
      </c>
    </row>
    <row r="103" spans="1:2" s="33" customFormat="1">
      <c r="A103" s="43"/>
      <c r="B103" s="39"/>
    </row>
    <row r="104" spans="1:2" s="33" customFormat="1">
      <c r="A104" s="46" t="s">
        <v>75</v>
      </c>
      <c r="B104" s="47"/>
    </row>
    <row r="105" spans="1:2" s="33" customFormat="1">
      <c r="A105" s="51" t="s">
        <v>76</v>
      </c>
      <c r="B105" s="39">
        <v>0</v>
      </c>
    </row>
    <row r="106" spans="1:2" s="33" customFormat="1">
      <c r="A106" s="51" t="s">
        <v>77</v>
      </c>
      <c r="B106" s="12">
        <v>0</v>
      </c>
    </row>
    <row r="107" spans="1:2" s="33" customFormat="1">
      <c r="A107" s="55" t="s">
        <v>78</v>
      </c>
      <c r="B107" s="56">
        <f>B105+B106</f>
        <v>0</v>
      </c>
    </row>
    <row r="108" spans="1:2" s="57" customFormat="1">
      <c r="A108" s="2"/>
      <c r="B108" s="2"/>
    </row>
    <row r="109" spans="1:2" s="33" customFormat="1">
      <c r="A109" s="20" t="s">
        <v>79</v>
      </c>
      <c r="B109" s="58"/>
    </row>
    <row r="110" spans="1:2" s="45" customFormat="1">
      <c r="A110" s="22" t="s">
        <v>80</v>
      </c>
      <c r="B110" s="59">
        <v>0</v>
      </c>
    </row>
    <row r="111" spans="1:2" s="33" customFormat="1">
      <c r="A111" s="60" t="s">
        <v>81</v>
      </c>
      <c r="B111" s="61"/>
    </row>
    <row r="112" spans="1:2" s="33" customFormat="1">
      <c r="A112" s="22" t="s">
        <v>20</v>
      </c>
      <c r="B112" s="26">
        <v>6879439.3700000001</v>
      </c>
    </row>
    <row r="113" spans="1:2" s="33" customFormat="1">
      <c r="A113" s="22" t="s">
        <v>21</v>
      </c>
      <c r="B113" s="26">
        <v>4791.71</v>
      </c>
    </row>
    <row r="114" spans="1:2" s="33" customFormat="1">
      <c r="A114" s="22" t="s">
        <v>22</v>
      </c>
      <c r="B114" s="26">
        <v>6515.27</v>
      </c>
    </row>
    <row r="115" spans="1:2" s="33" customFormat="1">
      <c r="A115" s="22" t="s">
        <v>23</v>
      </c>
      <c r="B115" s="59">
        <v>0</v>
      </c>
    </row>
    <row r="116" spans="1:2" s="33" customFormat="1">
      <c r="A116" s="22" t="s">
        <v>24</v>
      </c>
      <c r="B116" s="59">
        <v>0</v>
      </c>
    </row>
    <row r="117" spans="1:2" s="33" customFormat="1">
      <c r="A117" s="22" t="s">
        <v>25</v>
      </c>
      <c r="B117" s="59">
        <v>0</v>
      </c>
    </row>
    <row r="118" spans="1:2" s="33" customFormat="1">
      <c r="A118" s="60" t="s">
        <v>82</v>
      </c>
      <c r="B118" s="61"/>
    </row>
    <row r="119" spans="1:2" s="33" customFormat="1">
      <c r="A119" s="22" t="s">
        <v>27</v>
      </c>
      <c r="B119" s="26">
        <v>491813.2</v>
      </c>
    </row>
    <row r="120" spans="1:2" s="33" customFormat="1">
      <c r="A120" s="22" t="s">
        <v>28</v>
      </c>
      <c r="B120" s="26">
        <v>3765061.09</v>
      </c>
    </row>
    <row r="121" spans="1:2" s="33" customFormat="1">
      <c r="A121" s="22" t="s">
        <v>29</v>
      </c>
      <c r="B121" s="26">
        <v>1444580.72</v>
      </c>
    </row>
    <row r="122" spans="1:2" s="33" customFormat="1">
      <c r="A122" s="22" t="s">
        <v>30</v>
      </c>
      <c r="B122" s="26">
        <v>414628.83</v>
      </c>
    </row>
    <row r="123" spans="1:2" s="33" customFormat="1">
      <c r="A123" s="22" t="s">
        <v>31</v>
      </c>
      <c r="B123" s="26">
        <v>4529172.08</v>
      </c>
    </row>
    <row r="124" spans="1:2" s="33" customFormat="1">
      <c r="A124" s="55" t="s">
        <v>83</v>
      </c>
      <c r="B124" s="62">
        <f>(B40+B56)-(B102+B107)</f>
        <v>18173204.169999998</v>
      </c>
    </row>
    <row r="125" spans="1:2" s="33" customFormat="1">
      <c r="A125" s="63" t="s">
        <v>84</v>
      </c>
      <c r="B125" s="64"/>
    </row>
    <row r="126" spans="1:2" s="33" customFormat="1">
      <c r="A126" s="65" t="s">
        <v>85</v>
      </c>
      <c r="B126" s="66"/>
    </row>
    <row r="127" spans="1:2" s="33" customFormat="1">
      <c r="A127" s="67" t="s">
        <v>86</v>
      </c>
      <c r="B127" s="62">
        <v>0</v>
      </c>
    </row>
    <row r="128" spans="1:2" s="33" customFormat="1">
      <c r="A128" s="67" t="s">
        <v>87</v>
      </c>
      <c r="B128" s="62">
        <v>0</v>
      </c>
    </row>
    <row r="129" spans="1:2" s="33" customFormat="1">
      <c r="A129" s="67" t="s">
        <v>88</v>
      </c>
      <c r="B129" s="62">
        <v>0</v>
      </c>
    </row>
    <row r="130" spans="1:2" s="33" customFormat="1">
      <c r="A130" s="65" t="s">
        <v>89</v>
      </c>
      <c r="B130" s="68">
        <f>B127+B128+B129</f>
        <v>0</v>
      </c>
    </row>
    <row r="131" spans="1:2" s="33" customFormat="1">
      <c r="A131" s="1" t="s">
        <v>90</v>
      </c>
      <c r="B131" s="1"/>
    </row>
    <row r="132" spans="1:2" s="33" customFormat="1">
      <c r="A132" s="1"/>
      <c r="B132" s="1"/>
    </row>
    <row r="133" spans="1:2" s="33" customFormat="1">
      <c r="A133" s="1"/>
      <c r="B133" s="1"/>
    </row>
    <row r="134" spans="1:2">
      <c r="A134" s="33" t="s">
        <v>91</v>
      </c>
      <c r="B134" s="33"/>
    </row>
    <row r="135" spans="1:2">
      <c r="A135" s="33"/>
      <c r="B135" s="33"/>
    </row>
    <row r="136" spans="1:2">
      <c r="A136" s="33"/>
      <c r="B136" s="33"/>
    </row>
    <row r="137" spans="1:2">
      <c r="A137" s="33"/>
      <c r="B137" s="33"/>
    </row>
    <row r="138" spans="1:2">
      <c r="A138" s="33" t="s">
        <v>92</v>
      </c>
      <c r="B138" s="33" t="s">
        <v>93</v>
      </c>
    </row>
    <row r="139" spans="1:2">
      <c r="A139" s="33"/>
      <c r="B139" s="33"/>
    </row>
    <row r="140" spans="1:2">
      <c r="A140" s="33"/>
      <c r="B140" s="33"/>
    </row>
    <row r="141" spans="1:2">
      <c r="A141" s="33"/>
      <c r="B141" s="33"/>
    </row>
    <row r="142" spans="1:2" s="33" customFormat="1">
      <c r="A142" s="10"/>
      <c r="B142" s="10"/>
    </row>
  </sheetData>
  <mergeCells count="11">
    <mergeCell ref="A131:B133"/>
    <mergeCell ref="A14:B14"/>
    <mergeCell ref="A17:B17"/>
    <mergeCell ref="A22:B22"/>
    <mergeCell ref="B23:B24"/>
    <mergeCell ref="A108:B108"/>
    <mergeCell ref="A1:B1"/>
    <mergeCell ref="A2:B7"/>
    <mergeCell ref="A8:B9"/>
    <mergeCell ref="A10:B10"/>
    <mergeCell ref="A12:B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tesouraria</cp:lastModifiedBy>
  <cp:revision>4</cp:revision>
  <cp:lastPrinted>2021-10-21T14:05:25Z</cp:lastPrinted>
  <dcterms:created xsi:type="dcterms:W3CDTF">2021-09-23T15:15:02Z</dcterms:created>
  <dcterms:modified xsi:type="dcterms:W3CDTF">2022-07-29T18:06:48Z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