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esktop\Digitalização\Raquel\17.06.2022\"/>
    </mc:Choice>
  </mc:AlternateContent>
  <bookViews>
    <workbookView xWindow="0" yWindow="0" windowWidth="15525" windowHeight="6435"/>
  </bookViews>
  <sheets>
    <sheet name="Produção" sheetId="2" r:id="rId1"/>
  </sheets>
  <definedNames>
    <definedName name="_xlnm.Print_Area" localSheetId="0">Produção!$A$1:$N$75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  <definedName name="_xlnm.Print_Titles" localSheetId="0">Produção!$1:$6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4" i="2" l="1"/>
  <c r="M74" i="2"/>
  <c r="L74" i="2"/>
  <c r="K74" i="2"/>
  <c r="J74" i="2"/>
  <c r="I74" i="2"/>
  <c r="H74" i="2"/>
  <c r="G74" i="2"/>
  <c r="F74" i="2"/>
  <c r="E74" i="2"/>
  <c r="D74" i="2"/>
  <c r="C74" i="2"/>
  <c r="C67" i="2"/>
  <c r="E64" i="2"/>
  <c r="D64" i="2"/>
  <c r="C64" i="2"/>
  <c r="N61" i="2"/>
  <c r="M61" i="2"/>
  <c r="L61" i="2"/>
  <c r="K61" i="2"/>
  <c r="J61" i="2"/>
  <c r="I61" i="2"/>
  <c r="H61" i="2"/>
  <c r="G61" i="2"/>
  <c r="F61" i="2"/>
  <c r="N60" i="2"/>
  <c r="M60" i="2"/>
  <c r="L60" i="2"/>
  <c r="K60" i="2"/>
  <c r="J60" i="2"/>
  <c r="I60" i="2"/>
  <c r="H60" i="2"/>
  <c r="G60" i="2"/>
  <c r="F60" i="2"/>
  <c r="N59" i="2"/>
  <c r="N64" i="2"/>
  <c r="M59" i="2"/>
  <c r="M64" i="2"/>
  <c r="L59" i="2"/>
  <c r="L64" i="2"/>
  <c r="K59" i="2"/>
  <c r="K64" i="2"/>
  <c r="J59" i="2"/>
  <c r="J64" i="2"/>
  <c r="I59" i="2"/>
  <c r="I64" i="2" s="1"/>
  <c r="H59" i="2"/>
  <c r="H64" i="2" s="1"/>
  <c r="G59" i="2"/>
  <c r="G64" i="2" s="1"/>
  <c r="F59" i="2"/>
  <c r="F64" i="2"/>
  <c r="C57" i="2"/>
  <c r="N55" i="2"/>
  <c r="M55" i="2"/>
  <c r="L55" i="2"/>
  <c r="K55" i="2"/>
  <c r="J55" i="2"/>
  <c r="I55" i="2"/>
  <c r="H55" i="2"/>
  <c r="G55" i="2"/>
  <c r="F55" i="2"/>
  <c r="E55" i="2"/>
  <c r="D55" i="2"/>
  <c r="C55" i="2"/>
  <c r="C39" i="2"/>
  <c r="N37" i="2"/>
  <c r="M37" i="2"/>
  <c r="L37" i="2"/>
  <c r="K37" i="2"/>
  <c r="J37" i="2"/>
  <c r="I37" i="2"/>
  <c r="H37" i="2"/>
  <c r="G37" i="2"/>
  <c r="F37" i="2"/>
  <c r="E37" i="2"/>
  <c r="D37" i="2"/>
  <c r="C37" i="2"/>
  <c r="C34" i="2"/>
  <c r="C31" i="2"/>
  <c r="N27" i="2"/>
  <c r="M27" i="2"/>
  <c r="L27" i="2"/>
  <c r="K27" i="2"/>
  <c r="J27" i="2"/>
  <c r="I27" i="2"/>
  <c r="H27" i="2"/>
  <c r="G27" i="2"/>
  <c r="F27" i="2"/>
  <c r="E27" i="2"/>
  <c r="D27" i="2"/>
  <c r="C27" i="2"/>
  <c r="C22" i="2"/>
  <c r="N20" i="2"/>
  <c r="M20" i="2"/>
  <c r="L20" i="2"/>
  <c r="K20" i="2"/>
  <c r="J20" i="2"/>
  <c r="I20" i="2"/>
  <c r="H20" i="2"/>
  <c r="G20" i="2"/>
  <c r="F20" i="2"/>
  <c r="E20" i="2"/>
  <c r="D20" i="2"/>
  <c r="C20" i="2"/>
  <c r="C15" i="2"/>
  <c r="C12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L7" i="2"/>
  <c r="D7" i="2"/>
  <c r="H7" i="2"/>
  <c r="I7" i="2"/>
  <c r="K7" i="2"/>
  <c r="M7" i="2"/>
  <c r="E7" i="2"/>
  <c r="F7" i="2"/>
  <c r="J7" i="2"/>
  <c r="N7" i="2"/>
  <c r="N34" i="2" l="1"/>
  <c r="N31" i="2"/>
  <c r="N39" i="2"/>
  <c r="N22" i="2"/>
  <c r="N12" i="2"/>
  <c r="N15" i="2"/>
  <c r="N67" i="2"/>
  <c r="N57" i="2"/>
  <c r="J67" i="2"/>
  <c r="J34" i="2"/>
  <c r="J15" i="2"/>
  <c r="J22" i="2"/>
  <c r="J12" i="2"/>
  <c r="J57" i="2"/>
  <c r="J39" i="2"/>
  <c r="J31" i="2"/>
  <c r="F34" i="2"/>
  <c r="F22" i="2"/>
  <c r="F57" i="2"/>
  <c r="F15" i="2"/>
  <c r="F12" i="2"/>
  <c r="F67" i="2"/>
  <c r="F31" i="2"/>
  <c r="F39" i="2"/>
  <c r="E39" i="2"/>
  <c r="E67" i="2"/>
  <c r="E34" i="2"/>
  <c r="E31" i="2"/>
  <c r="E12" i="2"/>
  <c r="E22" i="2"/>
  <c r="E57" i="2"/>
  <c r="E15" i="2"/>
  <c r="M39" i="2"/>
  <c r="M67" i="2"/>
  <c r="M34" i="2"/>
  <c r="M31" i="2"/>
  <c r="M12" i="2"/>
  <c r="M22" i="2"/>
  <c r="M15" i="2"/>
  <c r="M57" i="2"/>
  <c r="K57" i="2"/>
  <c r="K31" i="2"/>
  <c r="K39" i="2"/>
  <c r="K15" i="2"/>
  <c r="K22" i="2"/>
  <c r="K34" i="2"/>
  <c r="K67" i="2"/>
  <c r="K12" i="2"/>
  <c r="I22" i="2"/>
  <c r="I39" i="2"/>
  <c r="I15" i="2"/>
  <c r="I34" i="2"/>
  <c r="I67" i="2"/>
  <c r="I12" i="2"/>
  <c r="I31" i="2"/>
  <c r="I57" i="2"/>
  <c r="H22" i="2"/>
  <c r="H67" i="2"/>
  <c r="H15" i="2"/>
  <c r="H39" i="2"/>
  <c r="H57" i="2"/>
  <c r="H34" i="2"/>
  <c r="H31" i="2"/>
  <c r="H12" i="2"/>
  <c r="D12" i="2"/>
  <c r="D34" i="2"/>
  <c r="D57" i="2"/>
  <c r="D39" i="2"/>
  <c r="L34" i="2"/>
  <c r="L67" i="2"/>
  <c r="L12" i="2"/>
  <c r="L22" i="2"/>
  <c r="L57" i="2"/>
  <c r="L15" i="2"/>
  <c r="L39" i="2"/>
  <c r="L31" i="2"/>
  <c r="G15" i="2"/>
  <c r="G34" i="2"/>
  <c r="G12" i="2"/>
  <c r="G57" i="2"/>
  <c r="G31" i="2"/>
  <c r="G67" i="2"/>
  <c r="G22" i="2"/>
  <c r="G39" i="2"/>
  <c r="D67" i="2"/>
  <c r="D31" i="2"/>
  <c r="D22" i="2"/>
  <c r="D15" i="2"/>
</calcChain>
</file>

<file path=xl/sharedStrings.xml><?xml version="1.0" encoding="utf-8"?>
<sst xmlns="http://schemas.openxmlformats.org/spreadsheetml/2006/main" count="68" uniqueCount="54">
  <si>
    <t>Hospital Estadual de Luziânia</t>
  </si>
  <si>
    <t>PRODUÇÃO HOSPITALAR ANO: 2022</t>
  </si>
  <si>
    <t>1.Internação COVID (Paciente-dia)</t>
  </si>
  <si>
    <t>Estimativa</t>
  </si>
  <si>
    <t xml:space="preserve">Semi- Crítico </t>
  </si>
  <si>
    <t xml:space="preserve">Critíco </t>
  </si>
  <si>
    <t xml:space="preserve">Total </t>
  </si>
  <si>
    <t>2.Atendimento de Urgência e Emergência</t>
  </si>
  <si>
    <t>COVID</t>
  </si>
  <si>
    <t>3.SADT Interno</t>
  </si>
  <si>
    <t>Eletrocardiograma</t>
  </si>
  <si>
    <t>Tomografia</t>
  </si>
  <si>
    <t>Raio-X</t>
  </si>
  <si>
    <t>Doppler</t>
  </si>
  <si>
    <t>4.SADT Externo</t>
  </si>
  <si>
    <t>DADOS COVID-19 ANO: 2022</t>
  </si>
  <si>
    <t>5.Taxa de absenteísmo do colaborador</t>
  </si>
  <si>
    <t>6.Saídas Hospitalares</t>
  </si>
  <si>
    <t>Clínica Médica</t>
  </si>
  <si>
    <t>Cirúrgica</t>
  </si>
  <si>
    <t>7.Quantidade de Colaboradores  afastados por COVID-19</t>
  </si>
  <si>
    <t>Analista de Logística</t>
  </si>
  <si>
    <t>Auxiliar Administrativo</t>
  </si>
  <si>
    <t>Enfermeiro</t>
  </si>
  <si>
    <t>Farmacêutico</t>
  </si>
  <si>
    <t>Fisioterapeuta</t>
  </si>
  <si>
    <t>Motorista</t>
  </si>
  <si>
    <t>Supervisor Administrativo</t>
  </si>
  <si>
    <t>Técnico de Enfermagem</t>
  </si>
  <si>
    <t>Técnico em Seg. do Trabalho</t>
  </si>
  <si>
    <t>Coord. De Enfermagem</t>
  </si>
  <si>
    <t>Gerente de Farmácia</t>
  </si>
  <si>
    <t>Técnico de Informática</t>
  </si>
  <si>
    <t>Psicólogo</t>
  </si>
  <si>
    <t>Fonoaudiólogo</t>
  </si>
  <si>
    <t>Ouvidor</t>
  </si>
  <si>
    <t>Total</t>
  </si>
  <si>
    <t>8.Total de SADT Interno e Externo</t>
  </si>
  <si>
    <t>Análises Clínicas</t>
  </si>
  <si>
    <t>PCR</t>
  </si>
  <si>
    <t xml:space="preserve">Teste Rápido-Colaboradores </t>
  </si>
  <si>
    <t>9.Acolhimento,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</si>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</sst>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#,##0_ ;[Red]\-#,##0\ "/>
  </numFmts>
  <fonts count="11" x14ac:knownFonts="1"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FFFFFF"/>
        <bgColor rgb="FFE2F0D9"/>
      </patternFill>
    </fill>
    <fill>
      <patternFill patternType="solid">
        <fgColor rgb="FFE6E6FF"/>
        <bgColor rgb="FFFFFFFF"/>
      </patternFill>
    </fill>
    <fill>
      <patternFill patternType="solid">
        <fgColor theme="9" tint="0.79998168889431442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9" fontId="5" fillId="0" borderId="0" applyBorder="0" applyProtection="0"/>
  </cellStyleXfs>
  <cellXfs count="92">
    <xf numFmtId="0" fontId="0" fillId="0" borderId="0" xfId="0"/>
    <xf numFmtId="0" fontId="5" fillId="0" borderId="0" xfId="3"/>
    <xf numFmtId="0" fontId="5" fillId="0" borderId="0" xfId="3" applyAlignment="1">
      <alignment horizontal="center"/>
    </xf>
    <xf numFmtId="0" fontId="1" fillId="2" borderId="1" xfId="3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0" fontId="7" fillId="0" borderId="0" xfId="3" applyFont="1"/>
    <xf numFmtId="0" fontId="7" fillId="0" borderId="0" xfId="3" applyFont="1" applyAlignment="1">
      <alignment horizontal="center"/>
    </xf>
    <xf numFmtId="3" fontId="2" fillId="3" borderId="1" xfId="3" applyNumberFormat="1" applyFont="1" applyFill="1" applyBorder="1" applyAlignment="1">
      <alignment horizontal="left" vertical="center" wrapText="1" indent="2"/>
    </xf>
    <xf numFmtId="3" fontId="2" fillId="0" borderId="1" xfId="3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/>
    </xf>
    <xf numFmtId="3" fontId="5" fillId="0" borderId="0" xfId="3" applyNumberFormat="1"/>
    <xf numFmtId="3" fontId="5" fillId="0" borderId="0" xfId="3" applyNumberFormat="1" applyAlignment="1">
      <alignment horizontal="center"/>
    </xf>
    <xf numFmtId="3" fontId="1" fillId="3" borderId="1" xfId="3" applyNumberFormat="1" applyFont="1" applyFill="1" applyBorder="1" applyAlignment="1">
      <alignment horizontal="left" vertical="center" wrapText="1"/>
    </xf>
    <xf numFmtId="3" fontId="1" fillId="0" borderId="1" xfId="3" applyNumberFormat="1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/>
    </xf>
    <xf numFmtId="3" fontId="7" fillId="0" borderId="0" xfId="3" applyNumberFormat="1" applyFont="1"/>
    <xf numFmtId="3" fontId="7" fillId="0" borderId="0" xfId="3" applyNumberFormat="1" applyFont="1" applyAlignment="1">
      <alignment horizontal="center"/>
    </xf>
    <xf numFmtId="0" fontId="1" fillId="3" borderId="2" xfId="3" applyFont="1" applyFill="1" applyBorder="1" applyAlignment="1">
      <alignment vertical="center" wrapText="1"/>
    </xf>
    <xf numFmtId="0" fontId="5" fillId="3" borderId="0" xfId="3" applyFill="1"/>
    <xf numFmtId="0" fontId="5" fillId="3" borderId="0" xfId="3" applyFill="1" applyAlignment="1">
      <alignment horizontal="center"/>
    </xf>
    <xf numFmtId="3" fontId="2" fillId="3" borderId="1" xfId="3" applyNumberFormat="1" applyFont="1" applyFill="1" applyBorder="1" applyAlignment="1">
      <alignment horizontal="center" vertical="center" wrapText="1"/>
    </xf>
    <xf numFmtId="3" fontId="1" fillId="3" borderId="3" xfId="3" applyNumberFormat="1" applyFont="1" applyFill="1" applyBorder="1" applyAlignment="1">
      <alignment horizontal="left" vertical="center" wrapText="1"/>
    </xf>
    <xf numFmtId="3" fontId="1" fillId="0" borderId="4" xfId="3" applyNumberFormat="1" applyFont="1" applyBorder="1" applyAlignment="1">
      <alignment horizontal="center" vertical="center" wrapText="1"/>
    </xf>
    <xf numFmtId="0" fontId="5" fillId="0" borderId="2" xfId="3" applyBorder="1" applyAlignment="1">
      <alignment horizontal="left"/>
    </xf>
    <xf numFmtId="0" fontId="5" fillId="0" borderId="2" xfId="3" applyBorder="1"/>
    <xf numFmtId="0" fontId="8" fillId="0" borderId="0" xfId="3" applyFont="1"/>
    <xf numFmtId="0" fontId="8" fillId="0" borderId="0" xfId="3" applyFont="1" applyAlignment="1">
      <alignment horizontal="center"/>
    </xf>
    <xf numFmtId="10" fontId="1" fillId="4" borderId="1" xfId="3" applyNumberFormat="1" applyFont="1" applyFill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/>
    </xf>
    <xf numFmtId="10" fontId="2" fillId="3" borderId="1" xfId="3" applyNumberFormat="1" applyFont="1" applyFill="1" applyBorder="1" applyAlignment="1">
      <alignment horizontal="center"/>
    </xf>
    <xf numFmtId="3" fontId="2" fillId="3" borderId="3" xfId="3" applyNumberFormat="1" applyFont="1" applyFill="1" applyBorder="1" applyAlignment="1">
      <alignment horizontal="left" vertical="center" wrapText="1"/>
    </xf>
    <xf numFmtId="3" fontId="2" fillId="3" borderId="4" xfId="3" applyNumberFormat="1" applyFont="1" applyFill="1" applyBorder="1" applyAlignment="1">
      <alignment horizontal="left" vertical="center" wrapText="1"/>
    </xf>
    <xf numFmtId="3" fontId="8" fillId="0" borderId="1" xfId="3" applyNumberFormat="1" applyFont="1" applyBorder="1" applyAlignment="1">
      <alignment horizontal="center"/>
    </xf>
    <xf numFmtId="3" fontId="8" fillId="0" borderId="0" xfId="3" applyNumberFormat="1" applyFont="1"/>
    <xf numFmtId="3" fontId="8" fillId="0" borderId="0" xfId="3" applyNumberFormat="1" applyFont="1" applyAlignment="1">
      <alignment horizontal="center"/>
    </xf>
    <xf numFmtId="3" fontId="1" fillId="3" borderId="4" xfId="3" applyNumberFormat="1" applyFont="1" applyFill="1" applyBorder="1" applyAlignment="1">
      <alignment horizontal="left" vertical="center" wrapText="1"/>
    </xf>
    <xf numFmtId="3" fontId="1" fillId="3" borderId="1" xfId="3" applyNumberFormat="1" applyFont="1" applyFill="1" applyBorder="1" applyAlignment="1">
      <alignment horizontal="center" vertical="center"/>
    </xf>
    <xf numFmtId="3" fontId="6" fillId="0" borderId="0" xfId="3" applyNumberFormat="1" applyFont="1"/>
    <xf numFmtId="3" fontId="6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5" fontId="2" fillId="0" borderId="1" xfId="3" applyNumberFormat="1" applyFont="1" applyBorder="1" applyAlignment="1">
      <alignment horizontal="center" vertical="center" wrapText="1"/>
    </xf>
    <xf numFmtId="165" fontId="5" fillId="0" borderId="0" xfId="3" applyNumberFormat="1"/>
    <xf numFmtId="165" fontId="5" fillId="0" borderId="0" xfId="3" applyNumberFormat="1" applyAlignment="1">
      <alignment horizontal="center"/>
    </xf>
    <xf numFmtId="165" fontId="8" fillId="0" borderId="1" xfId="3" applyNumberFormat="1" applyFont="1" applyBorder="1" applyAlignment="1">
      <alignment horizontal="center"/>
    </xf>
    <xf numFmtId="165" fontId="1" fillId="3" borderId="3" xfId="3" applyNumberFormat="1" applyFont="1" applyFill="1" applyBorder="1" applyAlignment="1">
      <alignment horizontal="left" vertical="center" wrapText="1"/>
    </xf>
    <xf numFmtId="165" fontId="1" fillId="0" borderId="4" xfId="3" applyNumberFormat="1" applyFont="1" applyBorder="1" applyAlignment="1">
      <alignment horizontal="center" vertical="center" wrapText="1"/>
    </xf>
    <xf numFmtId="165" fontId="6" fillId="0" borderId="1" xfId="3" applyNumberFormat="1" applyFont="1" applyBorder="1" applyAlignment="1">
      <alignment horizontal="center" vertical="center"/>
    </xf>
    <xf numFmtId="165" fontId="7" fillId="0" borderId="0" xfId="3" applyNumberFormat="1" applyFont="1"/>
    <xf numFmtId="165" fontId="7" fillId="0" borderId="0" xfId="3" applyNumberFormat="1" applyFont="1" applyAlignment="1">
      <alignment horizontal="center"/>
    </xf>
    <xf numFmtId="0" fontId="5" fillId="0" borderId="5" xfId="3" applyBorder="1" applyAlignment="1">
      <alignment horizontal="left"/>
    </xf>
    <xf numFmtId="0" fontId="5" fillId="0" borderId="5" xfId="3" applyBorder="1"/>
    <xf numFmtId="0" fontId="5" fillId="0" borderId="6" xfId="3" applyBorder="1" applyAlignment="1">
      <alignment horizontal="left"/>
    </xf>
    <xf numFmtId="0" fontId="5" fillId="0" borderId="6" xfId="3" applyBorder="1"/>
    <xf numFmtId="0" fontId="4" fillId="0" borderId="0" xfId="2" applyAlignment="1">
      <alignment vertical="center"/>
    </xf>
    <xf numFmtId="0" fontId="4" fillId="0" borderId="0" xfId="2"/>
    <xf numFmtId="165" fontId="9" fillId="5" borderId="3" xfId="2" applyNumberFormat="1" applyFont="1" applyFill="1" applyBorder="1" applyAlignment="1">
      <alignment horizontal="left" vertical="center" wrapText="1" indent="2"/>
    </xf>
    <xf numFmtId="165" fontId="9" fillId="0" borderId="4" xfId="2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/>
    </xf>
    <xf numFmtId="165" fontId="4" fillId="0" borderId="0" xfId="2" applyNumberFormat="1" applyAlignment="1">
      <alignment vertical="center"/>
    </xf>
    <xf numFmtId="165" fontId="4" fillId="0" borderId="0" xfId="2" applyNumberFormat="1"/>
    <xf numFmtId="165" fontId="9" fillId="0" borderId="3" xfId="2" applyNumberFormat="1" applyFont="1" applyBorder="1" applyAlignment="1">
      <alignment horizontal="left" vertical="center" wrapText="1" indent="2"/>
    </xf>
    <xf numFmtId="165" fontId="9" fillId="0" borderId="4" xfId="2" quotePrefix="1" applyNumberFormat="1" applyFont="1" applyBorder="1" applyAlignment="1">
      <alignment vertical="center"/>
    </xf>
    <xf numFmtId="165" fontId="10" fillId="0" borderId="3" xfId="2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0" fontId="5" fillId="0" borderId="0" xfId="3" applyAlignment="1">
      <alignment horizontal="left"/>
    </xf>
    <xf numFmtId="0" fontId="1" fillId="2" borderId="1" xfId="3" applyFont="1" applyFill="1" applyBorder="1" applyAlignment="1">
      <alignment horizontal="left" vertical="center" wrapText="1"/>
    </xf>
    <xf numFmtId="0" fontId="5" fillId="0" borderId="7" xfId="3" applyBorder="1"/>
    <xf numFmtId="0" fontId="7" fillId="0" borderId="7" xfId="3" applyFont="1" applyBorder="1"/>
    <xf numFmtId="0" fontId="1" fillId="2" borderId="1" xfId="3" applyFont="1" applyFill="1" applyBorder="1" applyAlignment="1">
      <alignment horizontal="left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left" vertical="center" wrapText="1"/>
    </xf>
    <xf numFmtId="3" fontId="1" fillId="0" borderId="1" xfId="3" applyNumberFormat="1" applyFont="1" applyBorder="1" applyAlignment="1">
      <alignment horizontal="left" vertical="center" wrapText="1" indent="2"/>
    </xf>
    <xf numFmtId="3" fontId="1" fillId="0" borderId="1" xfId="3" applyNumberFormat="1" applyFont="1" applyBorder="1" applyAlignment="1">
      <alignment horizontal="center" vertical="center" wrapText="1"/>
    </xf>
    <xf numFmtId="3" fontId="2" fillId="0" borderId="1" xfId="3" applyNumberFormat="1" applyFont="1" applyBorder="1" applyAlignment="1">
      <alignment horizontal="left" vertical="center" indent="2"/>
    </xf>
    <xf numFmtId="0" fontId="6" fillId="6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165" fontId="2" fillId="0" borderId="3" xfId="3" applyNumberFormat="1" applyFont="1" applyBorder="1" applyAlignment="1">
      <alignment horizontal="left" vertical="center"/>
    </xf>
    <xf numFmtId="165" fontId="2" fillId="0" borderId="4" xfId="3" applyNumberFormat="1" applyFont="1" applyBorder="1" applyAlignment="1">
      <alignment horizontal="left" vertical="center"/>
    </xf>
    <xf numFmtId="0" fontId="1" fillId="2" borderId="3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0" fontId="1" fillId="4" borderId="3" xfId="3" applyFont="1" applyFill="1" applyBorder="1" applyAlignment="1">
      <alignment horizontal="left" vertical="center" wrapText="1"/>
    </xf>
    <xf numFmtId="0" fontId="1" fillId="4" borderId="4" xfId="3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Normal" xfId="0" builtinId="0"/>
    <cellStyle name="Normal 2" xfId="1"/>
    <cellStyle name="Normal 5 2" xfId="2"/>
    <cellStyle name="Normal 6" xfId="3"/>
    <cellStyle name="Porcentagem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2505075</xdr:colOff>
      <xdr:row>0</xdr:row>
      <xdr:rowOff>180975</xdr:rowOff>
    </xdr:from>
    <xdr:to>
      <xdr:col>1</xdr:col>
      <xdr:colOff>647700</xdr:colOff>
      <xdr:row>2</xdr:row>
      <xdr:rowOff>247650</xdr:rowOff>
    </xdr:to>
    <xdr:pic>
      <xdr:nvPicPr>
        <xdr:cNvPr id="4103" name="Figura4" descr="Texto&#10;&#10;Descrição gerada automaticamente">
          <a:extLst>
            <a:ext uri="{FF2B5EF4-FFF2-40B4-BE49-F238E27FC236}">
              <a16:creationId xmlns:a16="http://schemas.microsoft.com/office/drawing/2014/main" xmlns="" id="{7E859F52-76C0-BF22-C961-169F182C2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80975"/>
          <a:ext cx="1524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85725</xdr:rowOff>
    </xdr:from>
    <xdr:to>
      <xdr:col>6</xdr:col>
      <xdr:colOff>1743075</xdr:colOff>
      <xdr:row>3</xdr:row>
      <xdr:rowOff>57150</xdr:rowOff>
    </xdr:to>
    <xdr:pic>
      <xdr:nvPicPr>
        <xdr:cNvPr id="4104" name="Figura5">
          <a:extLst>
            <a:ext uri="{FF2B5EF4-FFF2-40B4-BE49-F238E27FC236}">
              <a16:creationId xmlns:a16="http://schemas.microsoft.com/office/drawing/2014/main" xmlns="" id="{A9E75E54-86C3-38AE-0AE0-55EAD54A7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85725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180975</xdr:rowOff>
    </xdr:from>
    <xdr:to>
      <xdr:col>0</xdr:col>
      <xdr:colOff>1819275</xdr:colOff>
      <xdr:row>2</xdr:row>
      <xdr:rowOff>257175</xdr:rowOff>
    </xdr:to>
    <xdr:pic>
      <xdr:nvPicPr>
        <xdr:cNvPr id="4105" name="Imagem 3">
          <a:extLst>
            <a:ext uri="{FF2B5EF4-FFF2-40B4-BE49-F238E27FC236}">
              <a16:creationId xmlns:a16="http://schemas.microsoft.com/office/drawing/2014/main" xmlns="" id="{095CE8D5-40FD-A21D-12F3-2A383829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514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99"/>
    <pageSetUpPr fitToPage="1"/>
  </sheetPr>
  <dimension ref="A1:IV75"/>
  <sheetViews>
    <sheetView showGridLines="0" tabSelected="1" defaultGridColor="0" colorId="0" zoomScale="85" zoomScaleNormal="85" zoomScaleSheetLayoutView="85" workbookViewId="0">
      <selection activeCell="G8" sqref="G8"/>
    </sheetView>
  </sheetViews>
  <sheetFormatPr defaultColWidth="8.7109375" defaultRowHeight="15" x14ac:dyDescent="0.25"/>
  <cols>
    <col min="1" max="1" width="50.7109375" style="67" customWidth="1"/>
    <col min="2" max="2" width="18.28515625" style="1" customWidth="1"/>
    <col min="3" max="6" width="30.7109375" style="1" hidden="1" customWidth="1"/>
    <col min="7" max="7" width="30.7109375" style="1" customWidth="1"/>
    <col min="8" max="12" width="11.5703125" style="1" hidden="1" customWidth="1"/>
    <col min="13" max="13" width="13.5703125" style="1" hidden="1" customWidth="1"/>
    <col min="14" max="14" width="11.5703125" style="1" hidden="1" customWidth="1"/>
    <col min="15" max="15" width="8.7109375" style="1"/>
    <col min="16" max="21" width="15.7109375" style="2" customWidth="1"/>
    <col min="22" max="37" width="8.7109375" style="2"/>
    <col min="38" max="16384" width="8.7109375" style="1"/>
  </cols>
  <sheetData>
    <row r="1" spans="1:37" x14ac:dyDescent="0.2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37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37" ht="23.25" customHeight="1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37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37" x14ac:dyDescent="0.25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9"/>
    </row>
    <row r="6" spans="1:37" x14ac:dyDescent="0.25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9"/>
    </row>
    <row r="7" spans="1:37" s="5" customFormat="1" x14ac:dyDescent="0.25">
      <c r="A7" s="68" t="s">
        <v>2</v>
      </c>
      <c r="B7" s="3" t="s">
        <v>3</v>
      </c>
      <c r="C7" s="4">
        <v>44562</v>
      </c>
      <c r="D7" s="4" t="e">
        <f ca="1">_xll.FIMMÊS(C7,0)+1</f>
        <v>#NAME?</v>
      </c>
      <c r="E7" s="4" t="e">
        <f t="shared" ref="E7:N7" ca="1" si="0">_xll.FIMMÊS(D7,0)+1</f>
        <v>#NAME?</v>
      </c>
      <c r="F7" s="4" t="e">
        <f t="shared" ca="1" si="0"/>
        <v>#NAME?</v>
      </c>
      <c r="G7" s="4">
        <v>44682</v>
      </c>
      <c r="H7" s="4" t="e">
        <f t="shared" ca="1" si="0"/>
        <v>#NAME?</v>
      </c>
      <c r="I7" s="4" t="e">
        <f t="shared" ca="1" si="0"/>
        <v>#NAME?</v>
      </c>
      <c r="J7" s="4" t="e">
        <f t="shared" ca="1" si="0"/>
        <v>#NAME?</v>
      </c>
      <c r="K7" s="4" t="e">
        <f t="shared" ca="1" si="0"/>
        <v>#NAME?</v>
      </c>
      <c r="L7" s="4" t="e">
        <f t="shared" ca="1" si="0"/>
        <v>#NAME?</v>
      </c>
      <c r="M7" s="4" t="e">
        <f t="shared" ca="1" si="0"/>
        <v>#NAME?</v>
      </c>
      <c r="N7" s="4" t="e">
        <f t="shared" ca="1" si="0"/>
        <v>#NAME?</v>
      </c>
      <c r="O7" s="7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11" customFormat="1" x14ac:dyDescent="0.25">
      <c r="A8" s="7" t="s">
        <v>4</v>
      </c>
      <c r="B8" s="8">
        <v>1680</v>
      </c>
      <c r="C8" s="9">
        <v>923</v>
      </c>
      <c r="D8" s="10">
        <v>895</v>
      </c>
      <c r="E8" s="10">
        <v>267</v>
      </c>
      <c r="F8" s="10">
        <v>203</v>
      </c>
      <c r="G8" s="10">
        <v>358</v>
      </c>
      <c r="H8" s="10"/>
      <c r="I8" s="10"/>
      <c r="J8" s="10"/>
      <c r="K8" s="10"/>
      <c r="L8" s="10"/>
      <c r="M8" s="10"/>
      <c r="N8" s="10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s="11" customFormat="1" x14ac:dyDescent="0.25">
      <c r="A9" s="7" t="s">
        <v>5</v>
      </c>
      <c r="B9" s="8">
        <v>1398</v>
      </c>
      <c r="C9" s="9">
        <v>955</v>
      </c>
      <c r="D9" s="10">
        <v>1087</v>
      </c>
      <c r="E9" s="10">
        <v>467</v>
      </c>
      <c r="F9" s="10">
        <v>344</v>
      </c>
      <c r="G9" s="10">
        <v>293</v>
      </c>
      <c r="H9" s="10"/>
      <c r="I9" s="10"/>
      <c r="J9" s="10"/>
      <c r="K9" s="10"/>
      <c r="L9" s="10"/>
      <c r="M9" s="10"/>
      <c r="N9" s="10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6" customFormat="1" x14ac:dyDescent="0.25">
      <c r="A10" s="13" t="s">
        <v>6</v>
      </c>
      <c r="B10" s="14">
        <f>SUM(B8:B9)</f>
        <v>3078</v>
      </c>
      <c r="C10" s="15">
        <f>SUM(C8:C9)</f>
        <v>1878</v>
      </c>
      <c r="D10" s="15">
        <f t="shared" ref="D10:N10" si="1">SUM(D8:D9)</f>
        <v>1982</v>
      </c>
      <c r="E10" s="15">
        <f t="shared" si="1"/>
        <v>734</v>
      </c>
      <c r="F10" s="15">
        <f t="shared" si="1"/>
        <v>547</v>
      </c>
      <c r="G10" s="15">
        <f t="shared" si="1"/>
        <v>651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ht="8.2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37" x14ac:dyDescent="0.25">
      <c r="A12" s="79" t="s">
        <v>7</v>
      </c>
      <c r="B12" s="79"/>
      <c r="C12" s="4">
        <f>$C$7</f>
        <v>44562</v>
      </c>
      <c r="D12" s="4" t="e">
        <f ca="1">$D$7</f>
        <v>#NAME?</v>
      </c>
      <c r="E12" s="4" t="e">
        <f ca="1">$E$7</f>
        <v>#NAME?</v>
      </c>
      <c r="F12" s="4" t="e">
        <f ca="1">$F$7</f>
        <v>#NAME?</v>
      </c>
      <c r="G12" s="4">
        <f>$G$7</f>
        <v>44682</v>
      </c>
      <c r="H12" s="4" t="e">
        <f ca="1">$H$7</f>
        <v>#NAME?</v>
      </c>
      <c r="I12" s="4" t="e">
        <f ca="1">$I$7</f>
        <v>#NAME?</v>
      </c>
      <c r="J12" s="4" t="e">
        <f ca="1">$J$7</f>
        <v>#NAME?</v>
      </c>
      <c r="K12" s="4" t="e">
        <f ca="1">$K$7</f>
        <v>#NAME?</v>
      </c>
      <c r="L12" s="4" t="e">
        <f ca="1">$L$7</f>
        <v>#NAME?</v>
      </c>
      <c r="M12" s="4" t="e">
        <f ca="1">$M$7</f>
        <v>#NAME?</v>
      </c>
      <c r="N12" s="4" t="e">
        <f ca="1">$N$7</f>
        <v>#NAME?</v>
      </c>
    </row>
    <row r="13" spans="1:37" s="11" customFormat="1" x14ac:dyDescent="0.25">
      <c r="A13" s="80" t="s">
        <v>8</v>
      </c>
      <c r="B13" s="80"/>
      <c r="C13" s="9">
        <v>5259</v>
      </c>
      <c r="D13" s="9">
        <v>2970</v>
      </c>
      <c r="E13" s="9">
        <v>851</v>
      </c>
      <c r="F13" s="9">
        <v>583</v>
      </c>
      <c r="G13" s="9">
        <v>914</v>
      </c>
      <c r="H13" s="9"/>
      <c r="I13" s="9"/>
      <c r="J13" s="9"/>
      <c r="K13" s="9"/>
      <c r="L13" s="9"/>
      <c r="M13" s="9"/>
      <c r="N13" s="9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9" customFormat="1" ht="8.2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x14ac:dyDescent="0.25">
      <c r="A15" s="71" t="s">
        <v>9</v>
      </c>
      <c r="B15" s="71"/>
      <c r="C15" s="4">
        <f>$C$7</f>
        <v>44562</v>
      </c>
      <c r="D15" s="4" t="e">
        <f ca="1">$D$7</f>
        <v>#NAME?</v>
      </c>
      <c r="E15" s="4" t="e">
        <f ca="1">$E$7</f>
        <v>#NAME?</v>
      </c>
      <c r="F15" s="4" t="e">
        <f ca="1">$F$7</f>
        <v>#NAME?</v>
      </c>
      <c r="G15" s="4">
        <f>$G$7</f>
        <v>44682</v>
      </c>
      <c r="H15" s="4" t="e">
        <f ca="1">$H$7</f>
        <v>#NAME?</v>
      </c>
      <c r="I15" s="4" t="e">
        <f ca="1">$I$7</f>
        <v>#NAME?</v>
      </c>
      <c r="J15" s="4" t="e">
        <f ca="1">$J$7</f>
        <v>#NAME?</v>
      </c>
      <c r="K15" s="4" t="e">
        <f ca="1">$K$7</f>
        <v>#NAME?</v>
      </c>
      <c r="L15" s="4" t="e">
        <f ca="1">$L$7</f>
        <v>#NAME?</v>
      </c>
      <c r="M15" s="4" t="e">
        <f ca="1">$M$7</f>
        <v>#NAME?</v>
      </c>
      <c r="N15" s="4" t="e">
        <f ca="1">$N$7</f>
        <v>#NAME?</v>
      </c>
    </row>
    <row r="16" spans="1:37" s="11" customFormat="1" x14ac:dyDescent="0.25">
      <c r="A16" s="82" t="s">
        <v>10</v>
      </c>
      <c r="B16" s="82"/>
      <c r="C16" s="9">
        <v>149</v>
      </c>
      <c r="D16" s="9">
        <v>212</v>
      </c>
      <c r="E16" s="9">
        <v>111</v>
      </c>
      <c r="F16" s="9">
        <v>63</v>
      </c>
      <c r="G16" s="9">
        <v>73</v>
      </c>
      <c r="H16" s="9"/>
      <c r="I16" s="9"/>
      <c r="J16" s="9"/>
      <c r="K16" s="9"/>
      <c r="L16" s="9"/>
      <c r="M16" s="9"/>
      <c r="N16" s="9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8" s="11" customFormat="1" x14ac:dyDescent="0.25">
      <c r="A17" s="82" t="s">
        <v>11</v>
      </c>
      <c r="B17" s="82"/>
      <c r="C17" s="21">
        <v>390</v>
      </c>
      <c r="D17" s="9">
        <v>900</v>
      </c>
      <c r="E17" s="9">
        <v>470</v>
      </c>
      <c r="F17" s="9">
        <v>416</v>
      </c>
      <c r="G17" s="9">
        <v>1305</v>
      </c>
      <c r="H17" s="9"/>
      <c r="I17" s="9"/>
      <c r="J17" s="9"/>
      <c r="K17" s="9"/>
      <c r="L17" s="9"/>
      <c r="M17" s="9"/>
      <c r="N17" s="9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8" s="11" customFormat="1" x14ac:dyDescent="0.25">
      <c r="A18" s="82" t="s">
        <v>12</v>
      </c>
      <c r="B18" s="82"/>
      <c r="C18" s="9">
        <v>388</v>
      </c>
      <c r="D18" s="9">
        <v>359</v>
      </c>
      <c r="E18" s="9">
        <v>145</v>
      </c>
      <c r="F18" s="9">
        <v>85</v>
      </c>
      <c r="G18" s="9">
        <v>103</v>
      </c>
      <c r="H18" s="9"/>
      <c r="I18" s="9"/>
      <c r="J18" s="9"/>
      <c r="K18" s="9"/>
      <c r="L18" s="9"/>
      <c r="M18" s="9"/>
      <c r="N18" s="9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8" s="11" customFormat="1" x14ac:dyDescent="0.25">
      <c r="A19" s="82" t="s">
        <v>13</v>
      </c>
      <c r="B19" s="82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/>
      <c r="I19" s="9"/>
      <c r="J19" s="9"/>
      <c r="K19" s="9"/>
      <c r="L19" s="9"/>
      <c r="M19" s="9"/>
      <c r="N19" s="9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8" s="16" customFormat="1" x14ac:dyDescent="0.25">
      <c r="A20" s="22" t="s">
        <v>6</v>
      </c>
      <c r="B20" s="23"/>
      <c r="C20" s="15">
        <f>SUM(C16:C19)</f>
        <v>927</v>
      </c>
      <c r="D20" s="15">
        <f t="shared" ref="D20:N20" si="2">SUM(D16:D19)</f>
        <v>1471</v>
      </c>
      <c r="E20" s="15">
        <f t="shared" si="2"/>
        <v>726</v>
      </c>
      <c r="F20" s="15">
        <f t="shared" si="2"/>
        <v>564</v>
      </c>
      <c r="G20" s="15">
        <f t="shared" si="2"/>
        <v>1481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8" ht="8.2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38" x14ac:dyDescent="0.25">
      <c r="A22" s="71" t="s">
        <v>14</v>
      </c>
      <c r="B22" s="71"/>
      <c r="C22" s="4">
        <f>$C$7</f>
        <v>44562</v>
      </c>
      <c r="D22" s="4" t="e">
        <f ca="1">$D$7</f>
        <v>#NAME?</v>
      </c>
      <c r="E22" s="4" t="e">
        <f ca="1">$E$7</f>
        <v>#NAME?</v>
      </c>
      <c r="F22" s="4" t="e">
        <f ca="1">$F$7</f>
        <v>#NAME?</v>
      </c>
      <c r="G22" s="4">
        <f>$G$7</f>
        <v>44682</v>
      </c>
      <c r="H22" s="4" t="e">
        <f ca="1">$H$7</f>
        <v>#NAME?</v>
      </c>
      <c r="I22" s="4" t="e">
        <f ca="1">$I$7</f>
        <v>#NAME?</v>
      </c>
      <c r="J22" s="4" t="e">
        <f ca="1">$J$7</f>
        <v>#NAME?</v>
      </c>
      <c r="K22" s="4" t="e">
        <f ca="1">$K$7</f>
        <v>#NAME?</v>
      </c>
      <c r="L22" s="4" t="e">
        <f ca="1">$L$7</f>
        <v>#NAME?</v>
      </c>
      <c r="M22" s="4" t="e">
        <f ca="1">$M$7</f>
        <v>#NAME?</v>
      </c>
      <c r="N22" s="4" t="e">
        <f ca="1">$N$7</f>
        <v>#NAME?</v>
      </c>
    </row>
    <row r="23" spans="1:38" s="11" customFormat="1" x14ac:dyDescent="0.25">
      <c r="A23" s="82" t="s">
        <v>10</v>
      </c>
      <c r="B23" s="82"/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/>
      <c r="I23" s="9"/>
      <c r="J23" s="9"/>
      <c r="K23" s="9"/>
      <c r="L23" s="9"/>
      <c r="M23" s="9"/>
      <c r="N23" s="9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8" s="11" customFormat="1" x14ac:dyDescent="0.25">
      <c r="A24" s="82" t="s">
        <v>11</v>
      </c>
      <c r="B24" s="82"/>
      <c r="C24" s="21">
        <v>562</v>
      </c>
      <c r="D24" s="9">
        <v>475</v>
      </c>
      <c r="E24" s="9">
        <v>857</v>
      </c>
      <c r="F24" s="9">
        <v>774</v>
      </c>
      <c r="G24" s="9">
        <v>0</v>
      </c>
      <c r="H24" s="9"/>
      <c r="I24" s="9"/>
      <c r="J24" s="9"/>
      <c r="K24" s="9"/>
      <c r="L24" s="9"/>
      <c r="M24" s="9"/>
      <c r="N24" s="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8" s="11" customFormat="1" x14ac:dyDescent="0.25">
      <c r="A25" s="82" t="s">
        <v>12</v>
      </c>
      <c r="B25" s="82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/>
      <c r="I25" s="9"/>
      <c r="J25" s="9"/>
      <c r="K25" s="9"/>
      <c r="L25" s="9"/>
      <c r="M25" s="9"/>
      <c r="N25" s="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8" s="11" customFormat="1" x14ac:dyDescent="0.25">
      <c r="A26" s="82" t="s">
        <v>13</v>
      </c>
      <c r="B26" s="82"/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/>
      <c r="I26" s="9"/>
      <c r="J26" s="9"/>
      <c r="K26" s="9"/>
      <c r="L26" s="9"/>
      <c r="M26" s="9"/>
      <c r="N26" s="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8" s="16" customFormat="1" x14ac:dyDescent="0.25">
      <c r="A27" s="22" t="s">
        <v>6</v>
      </c>
      <c r="B27" s="23"/>
      <c r="C27" s="15">
        <f>SUM(C23:C26)</f>
        <v>562</v>
      </c>
      <c r="D27" s="15">
        <f t="shared" ref="D27:N27" si="3">SUM(D23:D26)</f>
        <v>475</v>
      </c>
      <c r="E27" s="15">
        <f t="shared" si="3"/>
        <v>857</v>
      </c>
      <c r="F27" s="15">
        <f t="shared" si="3"/>
        <v>774</v>
      </c>
      <c r="G27" s="15">
        <f t="shared" si="3"/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8" ht="8.2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38" s="26" customFormat="1" ht="12.75" x14ac:dyDescent="0.2">
      <c r="A29" s="83" t="s">
        <v>15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ht="8.2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38" s="26" customFormat="1" ht="12.75" x14ac:dyDescent="0.2">
      <c r="A31" s="84" t="s">
        <v>16</v>
      </c>
      <c r="B31" s="3" t="s">
        <v>3</v>
      </c>
      <c r="C31" s="4">
        <f>$C$7</f>
        <v>44562</v>
      </c>
      <c r="D31" s="4" t="e">
        <f ca="1">$D$7</f>
        <v>#NAME?</v>
      </c>
      <c r="E31" s="4" t="e">
        <f ca="1">$E$7</f>
        <v>#NAME?</v>
      </c>
      <c r="F31" s="4" t="e">
        <f ca="1">$F$7</f>
        <v>#NAME?</v>
      </c>
      <c r="G31" s="4">
        <f>$G$7</f>
        <v>44682</v>
      </c>
      <c r="H31" s="4" t="e">
        <f ca="1">$H$7</f>
        <v>#NAME?</v>
      </c>
      <c r="I31" s="4" t="e">
        <f ca="1">$I$7</f>
        <v>#NAME?</v>
      </c>
      <c r="J31" s="4" t="e">
        <f ca="1">$J$7</f>
        <v>#NAME?</v>
      </c>
      <c r="K31" s="4" t="e">
        <f ca="1">$K$7</f>
        <v>#NAME?</v>
      </c>
      <c r="L31" s="4" t="e">
        <f ca="1">$L$7</f>
        <v>#NAME?</v>
      </c>
      <c r="M31" s="4" t="e">
        <f ca="1">$M$7</f>
        <v>#NAME?</v>
      </c>
      <c r="N31" s="4" t="e">
        <f ca="1">$N$7</f>
        <v>#NAME?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s="26" customFormat="1" ht="12.75" x14ac:dyDescent="0.2">
      <c r="A32" s="84"/>
      <c r="B32" s="28">
        <v>0</v>
      </c>
      <c r="C32" s="29">
        <v>6.6600000000000006E-2</v>
      </c>
      <c r="D32" s="30">
        <v>4.1000000000000002E-2</v>
      </c>
      <c r="E32" s="30">
        <v>3.04E-2</v>
      </c>
      <c r="F32" s="30">
        <v>2.87E-2</v>
      </c>
      <c r="G32" s="30">
        <v>2.18E-2</v>
      </c>
      <c r="H32" s="30"/>
      <c r="I32" s="30"/>
      <c r="J32" s="30"/>
      <c r="K32" s="30"/>
      <c r="L32" s="30"/>
      <c r="M32" s="30"/>
      <c r="N32" s="30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40" ht="8.25" customHeight="1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40" s="5" customFormat="1" x14ac:dyDescent="0.25">
      <c r="A34" s="68" t="s">
        <v>17</v>
      </c>
      <c r="B34" s="3" t="s">
        <v>3</v>
      </c>
      <c r="C34" s="4">
        <f>$C$7</f>
        <v>44562</v>
      </c>
      <c r="D34" s="4" t="e">
        <f ca="1">$D$7</f>
        <v>#NAME?</v>
      </c>
      <c r="E34" s="4" t="e">
        <f ca="1">$E$7</f>
        <v>#NAME?</v>
      </c>
      <c r="F34" s="4" t="e">
        <f ca="1">$F$7</f>
        <v>#NAME?</v>
      </c>
      <c r="G34" s="4">
        <f>$G$7</f>
        <v>44682</v>
      </c>
      <c r="H34" s="4" t="e">
        <f ca="1">$H$7</f>
        <v>#NAME?</v>
      </c>
      <c r="I34" s="4" t="e">
        <f ca="1">$I$7</f>
        <v>#NAME?</v>
      </c>
      <c r="J34" s="4" t="e">
        <f ca="1">$J$7</f>
        <v>#NAME?</v>
      </c>
      <c r="K34" s="4" t="e">
        <f ca="1">$K$7</f>
        <v>#NAME?</v>
      </c>
      <c r="L34" s="4" t="e">
        <f ca="1">$L$7</f>
        <v>#NAME?</v>
      </c>
      <c r="M34" s="4" t="e">
        <f ca="1">$M$7</f>
        <v>#NAME?</v>
      </c>
      <c r="N34" s="4" t="e">
        <f ca="1">$N$7</f>
        <v>#NAME?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40" s="11" customFormat="1" x14ac:dyDescent="0.25">
      <c r="A35" s="7" t="s">
        <v>18</v>
      </c>
      <c r="B35" s="81">
        <v>132</v>
      </c>
      <c r="C35" s="9">
        <v>159</v>
      </c>
      <c r="D35" s="10">
        <v>191</v>
      </c>
      <c r="E35" s="10">
        <v>62</v>
      </c>
      <c r="F35" s="10">
        <v>31</v>
      </c>
      <c r="G35" s="10">
        <v>39</v>
      </c>
      <c r="H35" s="10"/>
      <c r="I35" s="10"/>
      <c r="J35" s="10"/>
      <c r="K35" s="10"/>
      <c r="L35" s="10"/>
      <c r="M35" s="10"/>
      <c r="N35" s="10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40" s="11" customFormat="1" x14ac:dyDescent="0.25">
      <c r="A36" s="7" t="s">
        <v>19</v>
      </c>
      <c r="B36" s="81"/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/>
      <c r="I36" s="10"/>
      <c r="J36" s="10"/>
      <c r="K36" s="10"/>
      <c r="L36" s="10"/>
      <c r="M36" s="10"/>
      <c r="N36" s="10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40" s="16" customFormat="1" x14ac:dyDescent="0.25">
      <c r="A37" s="13" t="s">
        <v>6</v>
      </c>
      <c r="B37" s="81"/>
      <c r="C37" s="15">
        <f>SUM(C35:C36)</f>
        <v>159</v>
      </c>
      <c r="D37" s="15">
        <f t="shared" ref="D37:N37" si="4">SUM(D35:D36)</f>
        <v>191</v>
      </c>
      <c r="E37" s="15">
        <f t="shared" si="4"/>
        <v>62</v>
      </c>
      <c r="F37" s="15">
        <f t="shared" si="4"/>
        <v>31</v>
      </c>
      <c r="G37" s="15">
        <f t="shared" si="4"/>
        <v>39</v>
      </c>
      <c r="H37" s="15">
        <f t="shared" si="4"/>
        <v>0</v>
      </c>
      <c r="I37" s="15">
        <f t="shared" si="4"/>
        <v>0</v>
      </c>
      <c r="J37" s="15">
        <f t="shared" si="4"/>
        <v>0</v>
      </c>
      <c r="K37" s="15">
        <f t="shared" si="4"/>
        <v>0</v>
      </c>
      <c r="L37" s="15">
        <f t="shared" si="4"/>
        <v>0</v>
      </c>
      <c r="M37" s="15">
        <f t="shared" si="4"/>
        <v>0</v>
      </c>
      <c r="N37" s="15">
        <f t="shared" si="4"/>
        <v>0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40" ht="8.2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40" s="26" customFormat="1" ht="12.75" x14ac:dyDescent="0.2">
      <c r="A39" s="89" t="s">
        <v>20</v>
      </c>
      <c r="B39" s="90"/>
      <c r="C39" s="4">
        <f>$C$7</f>
        <v>44562</v>
      </c>
      <c r="D39" s="4" t="e">
        <f ca="1">$D$7</f>
        <v>#NAME?</v>
      </c>
      <c r="E39" s="4" t="e">
        <f ca="1">$E$7</f>
        <v>#NAME?</v>
      </c>
      <c r="F39" s="4" t="e">
        <f ca="1">$F$7</f>
        <v>#NAME?</v>
      </c>
      <c r="G39" s="4">
        <f>$G$7</f>
        <v>44682</v>
      </c>
      <c r="H39" s="4" t="e">
        <f ca="1">$H$7</f>
        <v>#NAME?</v>
      </c>
      <c r="I39" s="4" t="e">
        <f ca="1">$I$7</f>
        <v>#NAME?</v>
      </c>
      <c r="J39" s="4" t="e">
        <f ca="1">$J$7</f>
        <v>#NAME?</v>
      </c>
      <c r="K39" s="4" t="e">
        <f ca="1">$K$7</f>
        <v>#NAME?</v>
      </c>
      <c r="L39" s="4" t="e">
        <f ca="1">$L$7</f>
        <v>#NAME?</v>
      </c>
      <c r="M39" s="4" t="e">
        <f ca="1">$M$7</f>
        <v>#NAME?</v>
      </c>
      <c r="N39" s="4" t="e">
        <f ca="1">$N$7</f>
        <v>#NAME?</v>
      </c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34" customFormat="1" ht="12.75" x14ac:dyDescent="0.2">
      <c r="A40" s="31" t="s">
        <v>21</v>
      </c>
      <c r="B40" s="32"/>
      <c r="C40" s="33"/>
      <c r="D40" s="10">
        <v>1</v>
      </c>
      <c r="E40" s="10">
        <v>0</v>
      </c>
      <c r="F40" s="10">
        <v>0</v>
      </c>
      <c r="G40" s="10">
        <v>0</v>
      </c>
      <c r="H40" s="10"/>
      <c r="I40" s="10"/>
      <c r="J40" s="10"/>
      <c r="K40" s="10"/>
      <c r="L40" s="10"/>
      <c r="M40" s="10"/>
      <c r="N40" s="1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0" s="34" customFormat="1" ht="12.75" x14ac:dyDescent="0.2">
      <c r="A41" s="31" t="s">
        <v>22</v>
      </c>
      <c r="B41" s="32"/>
      <c r="C41" s="33">
        <v>4</v>
      </c>
      <c r="D41" s="10">
        <v>4</v>
      </c>
      <c r="E41" s="10">
        <v>0</v>
      </c>
      <c r="F41" s="10">
        <v>0</v>
      </c>
      <c r="G41" s="10">
        <v>0</v>
      </c>
      <c r="H41" s="10"/>
      <c r="I41" s="10"/>
      <c r="J41" s="10"/>
      <c r="K41" s="10"/>
      <c r="L41" s="10"/>
      <c r="M41" s="10"/>
      <c r="N41" s="1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pans="1:40" s="34" customFormat="1" ht="12.75" x14ac:dyDescent="0.2">
      <c r="A42" s="31" t="s">
        <v>23</v>
      </c>
      <c r="B42" s="32"/>
      <c r="C42" s="33">
        <v>2</v>
      </c>
      <c r="D42" s="10">
        <v>1</v>
      </c>
      <c r="E42" s="10">
        <v>0</v>
      </c>
      <c r="F42" s="10">
        <v>0</v>
      </c>
      <c r="G42" s="10">
        <v>0</v>
      </c>
      <c r="H42" s="10"/>
      <c r="I42" s="10"/>
      <c r="J42" s="10"/>
      <c r="K42" s="10"/>
      <c r="L42" s="10"/>
      <c r="M42" s="10"/>
      <c r="N42" s="1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pans="1:40" s="34" customFormat="1" ht="12.75" hidden="1" x14ac:dyDescent="0.2">
      <c r="A43" s="31" t="s">
        <v>24</v>
      </c>
      <c r="B43" s="32"/>
      <c r="C43" s="33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pans="1:40" s="34" customFormat="1" ht="12.75" x14ac:dyDescent="0.2">
      <c r="A44" s="31" t="s">
        <v>25</v>
      </c>
      <c r="B44" s="32"/>
      <c r="C44" s="33">
        <v>0</v>
      </c>
      <c r="D44" s="10">
        <v>1</v>
      </c>
      <c r="E44" s="10">
        <v>0</v>
      </c>
      <c r="F44" s="10">
        <v>0</v>
      </c>
      <c r="G44" s="10">
        <v>0</v>
      </c>
      <c r="H44" s="10"/>
      <c r="I44" s="10"/>
      <c r="J44" s="10"/>
      <c r="K44" s="10"/>
      <c r="L44" s="10"/>
      <c r="M44" s="10"/>
      <c r="N44" s="1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pans="1:40" s="34" customFormat="1" ht="12.75" hidden="1" x14ac:dyDescent="0.2">
      <c r="A45" s="31" t="s">
        <v>26</v>
      </c>
      <c r="B45" s="32"/>
      <c r="C45" s="33"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pans="1:40" s="34" customFormat="1" ht="12.75" hidden="1" x14ac:dyDescent="0.2">
      <c r="A46" s="31" t="s">
        <v>27</v>
      </c>
      <c r="B46" s="32"/>
      <c r="C46" s="33">
        <v>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0" s="34" customFormat="1" ht="12.75" x14ac:dyDescent="0.2">
      <c r="A47" s="31" t="s">
        <v>28</v>
      </c>
      <c r="B47" s="32"/>
      <c r="C47" s="33">
        <v>13</v>
      </c>
      <c r="D47" s="10">
        <v>3</v>
      </c>
      <c r="E47" s="10">
        <v>3</v>
      </c>
      <c r="F47" s="10">
        <v>0</v>
      </c>
      <c r="G47" s="10">
        <v>0</v>
      </c>
      <c r="H47" s="10"/>
      <c r="I47" s="10"/>
      <c r="J47" s="10"/>
      <c r="K47" s="10"/>
      <c r="L47" s="10"/>
      <c r="M47" s="10"/>
      <c r="N47" s="10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pans="1:40" s="34" customFormat="1" ht="12.75" hidden="1" x14ac:dyDescent="0.2">
      <c r="A48" s="31" t="s">
        <v>29</v>
      </c>
      <c r="B48" s="32"/>
      <c r="C48" s="33">
        <v>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1:40" s="34" customFormat="1" ht="12.75" x14ac:dyDescent="0.2">
      <c r="A49" s="31" t="s">
        <v>30</v>
      </c>
      <c r="B49" s="32"/>
      <c r="C49" s="33"/>
      <c r="D49" s="10">
        <v>1</v>
      </c>
      <c r="E49" s="10">
        <v>0</v>
      </c>
      <c r="F49" s="10">
        <v>0</v>
      </c>
      <c r="G49" s="10">
        <v>0</v>
      </c>
      <c r="H49" s="10"/>
      <c r="I49" s="10"/>
      <c r="J49" s="10"/>
      <c r="K49" s="10"/>
      <c r="L49" s="10"/>
      <c r="M49" s="10"/>
      <c r="N49" s="10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1:40" s="34" customFormat="1" ht="12.75" hidden="1" x14ac:dyDescent="0.2">
      <c r="A50" s="31" t="s">
        <v>31</v>
      </c>
      <c r="B50" s="32"/>
      <c r="C50" s="3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s="34" customFormat="1" ht="12.75" hidden="1" x14ac:dyDescent="0.2">
      <c r="A51" s="31" t="s">
        <v>32</v>
      </c>
      <c r="B51" s="32"/>
      <c r="C51" s="3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pans="1:40" s="34" customFormat="1" ht="12.75" hidden="1" x14ac:dyDescent="0.2">
      <c r="A52" s="31" t="s">
        <v>33</v>
      </c>
      <c r="B52" s="32"/>
      <c r="C52" s="33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1:40" s="34" customFormat="1" ht="12.75" hidden="1" x14ac:dyDescent="0.2">
      <c r="A53" s="31" t="s">
        <v>34</v>
      </c>
      <c r="B53" s="32"/>
      <c r="C53" s="33">
        <v>1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1:40" s="34" customFormat="1" ht="12.75" hidden="1" x14ac:dyDescent="0.2">
      <c r="A54" s="31" t="s">
        <v>35</v>
      </c>
      <c r="B54" s="32"/>
      <c r="C54" s="33">
        <v>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1:40" s="38" customFormat="1" ht="12.75" x14ac:dyDescent="0.2">
      <c r="A55" s="22" t="s">
        <v>36</v>
      </c>
      <c r="B55" s="36"/>
      <c r="C55" s="37">
        <f>SUM(C40:C54)</f>
        <v>24</v>
      </c>
      <c r="D55" s="37">
        <f>SUM(D40:D54)</f>
        <v>11</v>
      </c>
      <c r="E55" s="37">
        <f>SUM(E40:E49)</f>
        <v>3</v>
      </c>
      <c r="F55" s="37">
        <f t="shared" ref="F55:N55" si="5">SUM(F40:F49)</f>
        <v>0</v>
      </c>
      <c r="G55" s="37">
        <f t="shared" si="5"/>
        <v>0</v>
      </c>
      <c r="H55" s="37">
        <f t="shared" si="5"/>
        <v>0</v>
      </c>
      <c r="I55" s="37">
        <f t="shared" si="5"/>
        <v>0</v>
      </c>
      <c r="J55" s="37">
        <f t="shared" si="5"/>
        <v>0</v>
      </c>
      <c r="K55" s="37">
        <f t="shared" si="5"/>
        <v>0</v>
      </c>
      <c r="L55" s="37">
        <f t="shared" si="5"/>
        <v>0</v>
      </c>
      <c r="M55" s="37">
        <f t="shared" si="5"/>
        <v>0</v>
      </c>
      <c r="N55" s="37">
        <f t="shared" si="5"/>
        <v>0</v>
      </c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</row>
    <row r="56" spans="1:40" customFormat="1" ht="8.25" customHeight="1" x14ac:dyDescent="0.2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1:40" x14ac:dyDescent="0.25">
      <c r="A57" s="87" t="s">
        <v>37</v>
      </c>
      <c r="B57" s="88"/>
      <c r="C57" s="4">
        <f>$C$7</f>
        <v>44562</v>
      </c>
      <c r="D57" s="4" t="e">
        <f ca="1">$D$7</f>
        <v>#NAME?</v>
      </c>
      <c r="E57" s="4" t="e">
        <f ca="1">$E$7</f>
        <v>#NAME?</v>
      </c>
      <c r="F57" s="4" t="e">
        <f ca="1">$F$7</f>
        <v>#NAME?</v>
      </c>
      <c r="G57" s="4">
        <f>$G$7</f>
        <v>44682</v>
      </c>
      <c r="H57" s="4" t="e">
        <f ca="1">$H$7</f>
        <v>#NAME?</v>
      </c>
      <c r="I57" s="4" t="e">
        <f ca="1">$I$7</f>
        <v>#NAME?</v>
      </c>
      <c r="J57" s="4" t="e">
        <f ca="1">$J$7</f>
        <v>#NAME?</v>
      </c>
      <c r="K57" s="4" t="e">
        <f ca="1">$K$7</f>
        <v>#NAME?</v>
      </c>
      <c r="L57" s="4" t="e">
        <f ca="1">$L$7</f>
        <v>#NAME?</v>
      </c>
      <c r="M57" s="4" t="e">
        <f ca="1">$M$7</f>
        <v>#NAME?</v>
      </c>
      <c r="N57" s="4" t="e">
        <f ca="1">$N$7</f>
        <v>#NAME?</v>
      </c>
    </row>
    <row r="58" spans="1:40" s="42" customFormat="1" x14ac:dyDescent="0.25">
      <c r="A58" s="85" t="s">
        <v>38</v>
      </c>
      <c r="B58" s="86"/>
      <c r="C58" s="41">
        <v>24784</v>
      </c>
      <c r="D58" s="41">
        <v>25298</v>
      </c>
      <c r="E58" s="41">
        <v>12206</v>
      </c>
      <c r="F58" s="41">
        <v>8156</v>
      </c>
      <c r="G58" s="41">
        <v>8897</v>
      </c>
      <c r="H58" s="41"/>
      <c r="I58" s="41"/>
      <c r="J58" s="41"/>
      <c r="K58" s="41"/>
      <c r="L58" s="41"/>
      <c r="M58" s="41"/>
      <c r="N58" s="41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</row>
    <row r="59" spans="1:40" s="42" customFormat="1" x14ac:dyDescent="0.25">
      <c r="A59" s="85" t="s">
        <v>11</v>
      </c>
      <c r="B59" s="86"/>
      <c r="C59" s="44">
        <v>1801</v>
      </c>
      <c r="D59" s="41">
        <v>1375</v>
      </c>
      <c r="E59" s="41">
        <v>1327</v>
      </c>
      <c r="F59" s="41">
        <f>F17+F24</f>
        <v>1190</v>
      </c>
      <c r="G59" s="41">
        <f t="shared" ref="G59:N60" si="6">G17+G24</f>
        <v>1305</v>
      </c>
      <c r="H59" s="41">
        <f t="shared" si="6"/>
        <v>0</v>
      </c>
      <c r="I59" s="41">
        <f t="shared" si="6"/>
        <v>0</v>
      </c>
      <c r="J59" s="41">
        <f t="shared" si="6"/>
        <v>0</v>
      </c>
      <c r="K59" s="41">
        <f t="shared" si="6"/>
        <v>0</v>
      </c>
      <c r="L59" s="41">
        <f t="shared" si="6"/>
        <v>0</v>
      </c>
      <c r="M59" s="41">
        <f t="shared" si="6"/>
        <v>0</v>
      </c>
      <c r="N59" s="41">
        <f t="shared" si="6"/>
        <v>0</v>
      </c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</row>
    <row r="60" spans="1:40" s="42" customFormat="1" x14ac:dyDescent="0.25">
      <c r="A60" s="85" t="s">
        <v>12</v>
      </c>
      <c r="B60" s="86"/>
      <c r="C60" s="44">
        <v>389</v>
      </c>
      <c r="D60" s="41">
        <v>359</v>
      </c>
      <c r="E60" s="41">
        <v>145</v>
      </c>
      <c r="F60" s="41">
        <f>F18+F25</f>
        <v>85</v>
      </c>
      <c r="G60" s="41">
        <f t="shared" si="6"/>
        <v>103</v>
      </c>
      <c r="H60" s="41">
        <f t="shared" si="6"/>
        <v>0</v>
      </c>
      <c r="I60" s="41">
        <f t="shared" si="6"/>
        <v>0</v>
      </c>
      <c r="J60" s="41">
        <f t="shared" si="6"/>
        <v>0</v>
      </c>
      <c r="K60" s="41">
        <f t="shared" si="6"/>
        <v>0</v>
      </c>
      <c r="L60" s="41">
        <f t="shared" si="6"/>
        <v>0</v>
      </c>
      <c r="M60" s="41">
        <f t="shared" si="6"/>
        <v>0</v>
      </c>
      <c r="N60" s="41">
        <f t="shared" si="6"/>
        <v>0</v>
      </c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1:40" s="42" customFormat="1" x14ac:dyDescent="0.25">
      <c r="A61" s="85" t="s">
        <v>10</v>
      </c>
      <c r="B61" s="86"/>
      <c r="C61" s="44">
        <v>149</v>
      </c>
      <c r="D61" s="41">
        <v>212</v>
      </c>
      <c r="E61" s="41">
        <v>111</v>
      </c>
      <c r="F61" s="41">
        <f>F16+F23</f>
        <v>63</v>
      </c>
      <c r="G61" s="41">
        <f t="shared" ref="G61:N61" si="7">G16+G23</f>
        <v>73</v>
      </c>
      <c r="H61" s="41">
        <f t="shared" si="7"/>
        <v>0</v>
      </c>
      <c r="I61" s="41">
        <f t="shared" si="7"/>
        <v>0</v>
      </c>
      <c r="J61" s="41">
        <f t="shared" si="7"/>
        <v>0</v>
      </c>
      <c r="K61" s="41">
        <f t="shared" si="7"/>
        <v>0</v>
      </c>
      <c r="L61" s="41">
        <f t="shared" si="7"/>
        <v>0</v>
      </c>
      <c r="M61" s="41">
        <f t="shared" si="7"/>
        <v>0</v>
      </c>
      <c r="N61" s="41">
        <f t="shared" si="7"/>
        <v>0</v>
      </c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1:40" s="42" customFormat="1" x14ac:dyDescent="0.25">
      <c r="A62" s="85" t="s">
        <v>39</v>
      </c>
      <c r="B62" s="86"/>
      <c r="C62" s="44">
        <v>295</v>
      </c>
      <c r="D62" s="41">
        <v>154</v>
      </c>
      <c r="E62" s="41">
        <v>26</v>
      </c>
      <c r="F62" s="41">
        <v>32</v>
      </c>
      <c r="G62" s="41">
        <v>76</v>
      </c>
      <c r="H62" s="41"/>
      <c r="I62" s="41"/>
      <c r="J62" s="41"/>
      <c r="K62" s="41"/>
      <c r="L62" s="41"/>
      <c r="M62" s="41"/>
      <c r="N62" s="41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1:40" s="42" customFormat="1" x14ac:dyDescent="0.25">
      <c r="A63" s="85" t="s">
        <v>40</v>
      </c>
      <c r="B63" s="86"/>
      <c r="C63" s="44">
        <v>0</v>
      </c>
      <c r="D63" s="41">
        <v>23</v>
      </c>
      <c r="E63" s="41">
        <v>46</v>
      </c>
      <c r="F63" s="41">
        <v>4</v>
      </c>
      <c r="G63" s="41">
        <v>19</v>
      </c>
      <c r="H63" s="41"/>
      <c r="I63" s="41"/>
      <c r="J63" s="41"/>
      <c r="K63" s="41"/>
      <c r="L63" s="41"/>
      <c r="M63" s="41"/>
      <c r="N63" s="41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4" spans="1:40" s="48" customFormat="1" x14ac:dyDescent="0.25">
      <c r="A64" s="45" t="s">
        <v>6</v>
      </c>
      <c r="B64" s="46"/>
      <c r="C64" s="47">
        <f t="shared" ref="C64:N64" si="8">SUM(C58:C63)</f>
        <v>27418</v>
      </c>
      <c r="D64" s="47">
        <f t="shared" si="8"/>
        <v>27421</v>
      </c>
      <c r="E64" s="47">
        <f t="shared" si="8"/>
        <v>13861</v>
      </c>
      <c r="F64" s="47">
        <f t="shared" si="8"/>
        <v>9530</v>
      </c>
      <c r="G64" s="47">
        <f t="shared" si="8"/>
        <v>10473</v>
      </c>
      <c r="H64" s="47">
        <f t="shared" si="8"/>
        <v>0</v>
      </c>
      <c r="I64" s="47">
        <f t="shared" si="8"/>
        <v>0</v>
      </c>
      <c r="J64" s="47">
        <f t="shared" si="8"/>
        <v>0</v>
      </c>
      <c r="K64" s="47">
        <f t="shared" si="8"/>
        <v>0</v>
      </c>
      <c r="L64" s="47">
        <f t="shared" si="8"/>
        <v>0</v>
      </c>
      <c r="M64" s="47">
        <f t="shared" si="8"/>
        <v>0</v>
      </c>
      <c r="N64" s="47">
        <f t="shared" si="8"/>
        <v>0</v>
      </c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</row>
    <row r="65" spans="1:256" ht="8.25" customHeight="1" x14ac:dyDescent="0.25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1:256" ht="8.25" customHeigh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7" spans="1:256" s="55" customFormat="1" x14ac:dyDescent="0.25">
      <c r="A67" s="87" t="s">
        <v>41</v>
      </c>
      <c r="B67" s="88"/>
      <c r="C67" s="4">
        <f>$C$7</f>
        <v>44562</v>
      </c>
      <c r="D67" s="4" t="e">
        <f ca="1">$D$7</f>
        <v>#NAME?</v>
      </c>
      <c r="E67" s="4" t="e">
        <f ca="1">$E$7</f>
        <v>#NAME?</v>
      </c>
      <c r="F67" s="4" t="e">
        <f ca="1">$F$7</f>
        <v>#NAME?</v>
      </c>
      <c r="G67" s="4">
        <f>$G$7</f>
        <v>44682</v>
      </c>
      <c r="H67" s="4" t="e">
        <f ca="1">$H$7</f>
        <v>#NAME?</v>
      </c>
      <c r="I67" s="4" t="e">
        <f ca="1">$I$7</f>
        <v>#NAME?</v>
      </c>
      <c r="J67" s="4" t="e">
        <f ca="1">$J$7</f>
        <v>#NAME?</v>
      </c>
      <c r="K67" s="4" t="e">
        <f ca="1">$K$7</f>
        <v>#NAME?</v>
      </c>
      <c r="L67" s="4" t="e">
        <f ca="1">$L$7</f>
        <v>#NAME?</v>
      </c>
      <c r="M67" s="4" t="e">
        <f ca="1">$M$7</f>
        <v>#NAME?</v>
      </c>
      <c r="N67" s="4" t="e">
        <f ca="1">$N$7</f>
        <v>#NAME?</v>
      </c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  <c r="IV67" s="54"/>
    </row>
    <row r="68" spans="1:256" s="61" customFormat="1" x14ac:dyDescent="0.25">
      <c r="A68" s="56" t="s">
        <v>42</v>
      </c>
      <c r="B68" s="57" t="s">
        <v>43</v>
      </c>
      <c r="C68" s="58">
        <v>23</v>
      </c>
      <c r="D68" s="59">
        <v>5</v>
      </c>
      <c r="E68" s="59">
        <v>0</v>
      </c>
      <c r="F68" s="59">
        <v>6</v>
      </c>
      <c r="G68" s="59">
        <v>3</v>
      </c>
      <c r="H68" s="59"/>
      <c r="I68" s="59"/>
      <c r="J68" s="59"/>
      <c r="K68" s="59"/>
      <c r="L68" s="59"/>
      <c r="M68" s="59"/>
      <c r="N68" s="59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60"/>
      <c r="GW68" s="60"/>
      <c r="GX68" s="60"/>
      <c r="GY68" s="60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  <c r="IU68" s="60"/>
      <c r="IV68" s="60"/>
    </row>
    <row r="69" spans="1:256" s="61" customFormat="1" x14ac:dyDescent="0.25">
      <c r="A69" s="62" t="s">
        <v>44</v>
      </c>
      <c r="B69" s="57" t="s">
        <v>45</v>
      </c>
      <c r="C69" s="58">
        <v>250</v>
      </c>
      <c r="D69" s="59">
        <v>84</v>
      </c>
      <c r="E69" s="59">
        <v>34</v>
      </c>
      <c r="F69" s="59">
        <v>9</v>
      </c>
      <c r="G69" s="59">
        <v>18</v>
      </c>
      <c r="H69" s="59"/>
      <c r="I69" s="59"/>
      <c r="J69" s="59"/>
      <c r="K69" s="59"/>
      <c r="L69" s="59"/>
      <c r="M69" s="59"/>
      <c r="N69" s="59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</row>
    <row r="70" spans="1:256" s="61" customFormat="1" x14ac:dyDescent="0.25">
      <c r="A70" s="62" t="s">
        <v>46</v>
      </c>
      <c r="B70" s="57" t="s">
        <v>47</v>
      </c>
      <c r="C70" s="58">
        <v>307</v>
      </c>
      <c r="D70" s="59">
        <v>152</v>
      </c>
      <c r="E70" s="59">
        <v>52</v>
      </c>
      <c r="F70" s="59">
        <v>43</v>
      </c>
      <c r="G70" s="59">
        <v>69</v>
      </c>
      <c r="H70" s="59"/>
      <c r="I70" s="59"/>
      <c r="J70" s="59"/>
      <c r="K70" s="59"/>
      <c r="L70" s="59"/>
      <c r="M70" s="59"/>
      <c r="N70" s="59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</row>
    <row r="71" spans="1:256" s="61" customFormat="1" x14ac:dyDescent="0.25">
      <c r="A71" s="62" t="s">
        <v>48</v>
      </c>
      <c r="B71" s="57" t="s">
        <v>49</v>
      </c>
      <c r="C71" s="58">
        <v>1353</v>
      </c>
      <c r="D71" s="59">
        <v>604</v>
      </c>
      <c r="E71" s="59">
        <v>163</v>
      </c>
      <c r="F71" s="59">
        <v>145</v>
      </c>
      <c r="G71" s="59">
        <v>148</v>
      </c>
      <c r="H71" s="59"/>
      <c r="I71" s="59"/>
      <c r="J71" s="59"/>
      <c r="K71" s="59"/>
      <c r="L71" s="59"/>
      <c r="M71" s="59"/>
      <c r="N71" s="59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</row>
    <row r="72" spans="1:256" s="61" customFormat="1" x14ac:dyDescent="0.25">
      <c r="A72" s="62" t="s">
        <v>50</v>
      </c>
      <c r="B72" s="57" t="s">
        <v>51</v>
      </c>
      <c r="C72" s="58">
        <v>3326</v>
      </c>
      <c r="D72" s="59">
        <v>2125</v>
      </c>
      <c r="E72" s="59">
        <v>602</v>
      </c>
      <c r="F72" s="59">
        <v>380</v>
      </c>
      <c r="G72" s="59">
        <v>676</v>
      </c>
      <c r="H72" s="59"/>
      <c r="I72" s="59"/>
      <c r="J72" s="59"/>
      <c r="K72" s="59"/>
      <c r="L72" s="59"/>
      <c r="M72" s="59"/>
      <c r="N72" s="59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</row>
    <row r="73" spans="1:256" s="61" customFormat="1" x14ac:dyDescent="0.25">
      <c r="A73" s="62" t="s">
        <v>52</v>
      </c>
      <c r="B73" s="63" t="s">
        <v>53</v>
      </c>
      <c r="C73" s="58">
        <v>0</v>
      </c>
      <c r="D73" s="59">
        <v>0</v>
      </c>
      <c r="E73" s="59">
        <v>0</v>
      </c>
      <c r="F73" s="59">
        <v>0</v>
      </c>
      <c r="G73" s="59">
        <v>0</v>
      </c>
      <c r="H73" s="59"/>
      <c r="I73" s="59"/>
      <c r="J73" s="59"/>
      <c r="K73" s="59"/>
      <c r="L73" s="59"/>
      <c r="M73" s="59"/>
      <c r="N73" s="59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</row>
    <row r="74" spans="1:256" s="61" customFormat="1" x14ac:dyDescent="0.25">
      <c r="A74" s="64" t="s">
        <v>36</v>
      </c>
      <c r="B74" s="57"/>
      <c r="C74" s="65">
        <f t="shared" ref="C74:N74" si="9">SUM(C68:C73)</f>
        <v>5259</v>
      </c>
      <c r="D74" s="66">
        <f t="shared" si="9"/>
        <v>2970</v>
      </c>
      <c r="E74" s="66">
        <f t="shared" si="9"/>
        <v>851</v>
      </c>
      <c r="F74" s="66">
        <f t="shared" si="9"/>
        <v>583</v>
      </c>
      <c r="G74" s="66">
        <f t="shared" si="9"/>
        <v>914</v>
      </c>
      <c r="H74" s="66">
        <f t="shared" si="9"/>
        <v>0</v>
      </c>
      <c r="I74" s="66">
        <f t="shared" si="9"/>
        <v>0</v>
      </c>
      <c r="J74" s="66">
        <f t="shared" si="9"/>
        <v>0</v>
      </c>
      <c r="K74" s="66">
        <f t="shared" si="9"/>
        <v>0</v>
      </c>
      <c r="L74" s="66">
        <f t="shared" si="9"/>
        <v>0</v>
      </c>
      <c r="M74" s="66">
        <f t="shared" si="9"/>
        <v>0</v>
      </c>
      <c r="N74" s="66">
        <f t="shared" si="9"/>
        <v>0</v>
      </c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  <c r="HD74" s="60"/>
      <c r="HE74" s="60"/>
      <c r="HF74" s="60"/>
      <c r="HG74" s="60"/>
      <c r="HH74" s="60"/>
      <c r="HI74" s="60"/>
      <c r="HJ74" s="60"/>
      <c r="HK74" s="60"/>
      <c r="HL74" s="60"/>
      <c r="HM74" s="60"/>
      <c r="HN74" s="60"/>
      <c r="HO74" s="60"/>
      <c r="HP74" s="60"/>
      <c r="HQ74" s="60"/>
      <c r="HR74" s="60"/>
      <c r="HS74" s="60"/>
      <c r="HT74" s="60"/>
      <c r="HU74" s="60"/>
      <c r="HV74" s="60"/>
      <c r="HW74" s="60"/>
      <c r="HX74" s="60"/>
      <c r="HY74" s="60"/>
      <c r="HZ74" s="60"/>
      <c r="IA74" s="60"/>
      <c r="IB74" s="60"/>
      <c r="IC74" s="60"/>
      <c r="ID74" s="60"/>
      <c r="IE74" s="60"/>
      <c r="IF74" s="60"/>
      <c r="IG74" s="60"/>
      <c r="IH74" s="60"/>
      <c r="II74" s="60"/>
      <c r="IJ74" s="60"/>
      <c r="IK74" s="60"/>
      <c r="IL74" s="60"/>
      <c r="IM74" s="60"/>
      <c r="IN74" s="60"/>
      <c r="IO74" s="60"/>
      <c r="IP74" s="60"/>
      <c r="IQ74" s="60"/>
      <c r="IR74" s="60"/>
      <c r="IS74" s="60"/>
      <c r="IT74" s="60"/>
      <c r="IU74" s="60"/>
      <c r="IV74" s="60"/>
    </row>
    <row r="75" spans="1:256" ht="8.25" customHeight="1" x14ac:dyDescent="0.25"/>
  </sheetData>
  <mergeCells count="28">
    <mergeCell ref="A61:B61"/>
    <mergeCell ref="A62:B62"/>
    <mergeCell ref="A63:B63"/>
    <mergeCell ref="A67:B67"/>
    <mergeCell ref="A39:B39"/>
    <mergeCell ref="A56:N56"/>
    <mergeCell ref="A57:B57"/>
    <mergeCell ref="A58:B58"/>
    <mergeCell ref="A59:B59"/>
    <mergeCell ref="A60:B60"/>
    <mergeCell ref="B35:B37"/>
    <mergeCell ref="A16:B16"/>
    <mergeCell ref="A17:B17"/>
    <mergeCell ref="A18:B18"/>
    <mergeCell ref="A19:B19"/>
    <mergeCell ref="A22:B22"/>
    <mergeCell ref="A23:B23"/>
    <mergeCell ref="A24:B24"/>
    <mergeCell ref="A25:B25"/>
    <mergeCell ref="A26:B26"/>
    <mergeCell ref="A29:N29"/>
    <mergeCell ref="A31:A32"/>
    <mergeCell ref="A15:B15"/>
    <mergeCell ref="A1:N4"/>
    <mergeCell ref="A5:N5"/>
    <mergeCell ref="A6:N6"/>
    <mergeCell ref="A12:B12"/>
    <mergeCell ref="A13:B13"/>
  </mergeCells>
  <printOptions horizontalCentered="1"/>
  <pageMargins left="0.39370078740157483" right="0.39370078740157483" top="0.39370078740157483" bottom="0.39370078740157483" header="0" footer="0"/>
  <pageSetup paperSize="9" scale="97" firstPageNumber="0" fitToHeight="0" orientation="portrait" horizontalDpi="300" verticalDpi="300" r:id="rId1"/>
  <headerFooter>
    <oddHeader>&amp;C&amp;A</oddHeader>
    <oddFooter>&amp;C
Francisco Campos Amud
      Diretor Geral do  HEL&amp;RPágina &amp;P de &amp;N</oddFooter>
  </headerFooter>
  <rowBreaks count="1" manualBreakCount="1">
    <brk id="6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D8360-BAB0-41D9-B5BC-2CCEA7E354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47B030-86A4-41AB-A608-3DB485B20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Produção</vt:lpstr>
      <vt:lpstr>Produção!Area_de_impressao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Administrativo</cp:lastModifiedBy>
  <cp:revision/>
  <dcterms:created xsi:type="dcterms:W3CDTF">2022-05-24T19:45:49Z</dcterms:created>
  <dcterms:modified xsi:type="dcterms:W3CDTF">2022-06-17T14:35:14Z</dcterms:modified>
  <cp:category/>
  <cp:contentStatus/>
</cp:coreProperties>
</file>