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a2b\AC\Temp\"/>
    </mc:Choice>
  </mc:AlternateContent>
  <xr:revisionPtr revIDLastSave="0" documentId="8_{9D32F4F7-0E6B-423A-9889-A7610D9B2B3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Produção" sheetId="1" r:id="rId1"/>
  </sheets>
  <definedNames>
    <definedName name="_xlnm.Print_Area" localSheetId="0">Produção!$A$1:$N$75</definedName>
    <definedName name="Inter_Graf">#REF!</definedName>
    <definedName name="Inter_Graf_03">#REF!</definedName>
    <definedName name="SegmentaçãodeDados_Meses1">#N/A</definedName>
    <definedName name="SegmentaçãodeDados_Meses2">#N/A</definedName>
    <definedName name="SegmentaçãodeDados_Meses3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4" i="1" l="1"/>
  <c r="M74" i="1"/>
  <c r="L74" i="1"/>
  <c r="K74" i="1"/>
  <c r="J74" i="1"/>
  <c r="I74" i="1"/>
  <c r="H74" i="1"/>
  <c r="G74" i="1"/>
  <c r="F74" i="1"/>
  <c r="E74" i="1"/>
  <c r="D74" i="1"/>
  <c r="C74" i="1"/>
  <c r="D67" i="1"/>
  <c r="C67" i="1"/>
  <c r="N64" i="1"/>
  <c r="M64" i="1"/>
  <c r="L64" i="1"/>
  <c r="K64" i="1"/>
  <c r="J64" i="1"/>
  <c r="I64" i="1"/>
  <c r="H64" i="1"/>
  <c r="G64" i="1"/>
  <c r="F64" i="1"/>
  <c r="E64" i="1"/>
  <c r="D64" i="1"/>
  <c r="C64" i="1"/>
  <c r="D57" i="1"/>
  <c r="C57" i="1"/>
  <c r="N55" i="1"/>
  <c r="M55" i="1"/>
  <c r="L55" i="1"/>
  <c r="K55" i="1"/>
  <c r="J55" i="1"/>
  <c r="I55" i="1"/>
  <c r="H55" i="1"/>
  <c r="G55" i="1"/>
  <c r="F55" i="1"/>
  <c r="E55" i="1"/>
  <c r="D55" i="1"/>
  <c r="C55" i="1"/>
  <c r="D39" i="1"/>
  <c r="C39" i="1"/>
  <c r="N37" i="1"/>
  <c r="M37" i="1"/>
  <c r="L37" i="1"/>
  <c r="K37" i="1"/>
  <c r="J37" i="1"/>
  <c r="I37" i="1"/>
  <c r="H37" i="1"/>
  <c r="G37" i="1"/>
  <c r="F37" i="1"/>
  <c r="E37" i="1"/>
  <c r="D37" i="1"/>
  <c r="C37" i="1"/>
  <c r="D34" i="1"/>
  <c r="C34" i="1"/>
  <c r="C31" i="1"/>
  <c r="N27" i="1"/>
  <c r="M27" i="1"/>
  <c r="L27" i="1"/>
  <c r="K27" i="1"/>
  <c r="J27" i="1"/>
  <c r="I27" i="1"/>
  <c r="H27" i="1"/>
  <c r="G27" i="1"/>
  <c r="F27" i="1"/>
  <c r="E27" i="1"/>
  <c r="D27" i="1"/>
  <c r="C27" i="1"/>
  <c r="C22" i="1"/>
  <c r="N20" i="1"/>
  <c r="M20" i="1"/>
  <c r="L20" i="1"/>
  <c r="K20" i="1"/>
  <c r="J20" i="1"/>
  <c r="I20" i="1"/>
  <c r="H20" i="1"/>
  <c r="G20" i="1"/>
  <c r="F20" i="1"/>
  <c r="E20" i="1"/>
  <c r="D20" i="1"/>
  <c r="D17" i="1"/>
  <c r="C17" i="1"/>
  <c r="C20" i="1"/>
  <c r="C15" i="1"/>
  <c r="C12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D7" i="1"/>
  <c r="D12" i="1"/>
  <c r="D15" i="1"/>
  <c r="D22" i="1"/>
  <c r="D31" i="1"/>
  <c r="E7" i="1"/>
  <c r="E67" i="1"/>
  <c r="E31" i="1"/>
  <c r="E22" i="1"/>
  <c r="E15" i="1"/>
  <c r="E57" i="1"/>
  <c r="E39" i="1"/>
  <c r="E12" i="1"/>
  <c r="F7" i="1"/>
  <c r="E34" i="1"/>
  <c r="F31" i="1"/>
  <c r="F22" i="1"/>
  <c r="G7" i="1"/>
  <c r="F12" i="1"/>
  <c r="F15" i="1"/>
  <c r="F67" i="1"/>
  <c r="F57" i="1"/>
  <c r="F39" i="1"/>
  <c r="F34" i="1"/>
  <c r="G15" i="1"/>
  <c r="H7" i="1"/>
  <c r="G67" i="1"/>
  <c r="G57" i="1"/>
  <c r="G39" i="1"/>
  <c r="G34" i="1"/>
  <c r="G31" i="1"/>
  <c r="G22" i="1"/>
  <c r="G12" i="1"/>
  <c r="H15" i="1"/>
  <c r="H22" i="1"/>
  <c r="H67" i="1"/>
  <c r="H57" i="1"/>
  <c r="H39" i="1"/>
  <c r="H34" i="1"/>
  <c r="H31" i="1"/>
  <c r="H12" i="1"/>
  <c r="I7" i="1"/>
  <c r="I67" i="1"/>
  <c r="I57" i="1"/>
  <c r="I39" i="1"/>
  <c r="I34" i="1"/>
  <c r="I22" i="1"/>
  <c r="I12" i="1"/>
  <c r="J7" i="1"/>
  <c r="I31" i="1"/>
  <c r="I15" i="1"/>
  <c r="J67" i="1"/>
  <c r="J57" i="1"/>
  <c r="J39" i="1"/>
  <c r="J34" i="1"/>
  <c r="J12" i="1"/>
  <c r="K7" i="1"/>
  <c r="J31" i="1"/>
  <c r="J22" i="1"/>
  <c r="J15" i="1"/>
  <c r="K12" i="1"/>
  <c r="L7" i="1"/>
  <c r="K15" i="1"/>
  <c r="K31" i="1"/>
  <c r="K22" i="1"/>
  <c r="K67" i="1"/>
  <c r="K57" i="1"/>
  <c r="K39" i="1"/>
  <c r="K34" i="1"/>
  <c r="L12" i="1"/>
  <c r="M7" i="1"/>
  <c r="L34" i="1"/>
  <c r="L39" i="1"/>
  <c r="L31" i="1"/>
  <c r="L22" i="1"/>
  <c r="L57" i="1"/>
  <c r="L15" i="1"/>
  <c r="L67" i="1"/>
  <c r="M31" i="1"/>
  <c r="M22" i="1"/>
  <c r="M15" i="1"/>
  <c r="M57" i="1"/>
  <c r="M12" i="1"/>
  <c r="N7" i="1"/>
  <c r="M67" i="1"/>
  <c r="M39" i="1"/>
  <c r="M34" i="1"/>
  <c r="N31" i="1"/>
  <c r="N22" i="1"/>
  <c r="N15" i="1"/>
  <c r="N12" i="1"/>
  <c r="N67" i="1"/>
  <c r="N57" i="1"/>
  <c r="N39" i="1"/>
  <c r="N34" i="1"/>
</calcChain>
</file>

<file path=xl/sharedStrings.xml><?xml version="1.0" encoding="utf-8"?>
<sst xmlns="http://schemas.openxmlformats.org/spreadsheetml/2006/main" count="68" uniqueCount="54">
  <si>
    <t>Hospital Estadual de Luziânia</t>
  </si>
  <si>
    <t>PRODUÇÃO HOSPITALAR ANO: 2022</t>
  </si>
  <si>
    <t>1.Internação COVID (Paciente-dia)</t>
  </si>
  <si>
    <t>Estimativa</t>
  </si>
  <si>
    <t xml:space="preserve">Semi- Crítico </t>
  </si>
  <si>
    <t xml:space="preserve">Critíco </t>
  </si>
  <si>
    <t xml:space="preserve">Total </t>
  </si>
  <si>
    <t>2.Atendimento de Urgência e Emergência</t>
  </si>
  <si>
    <t>COVID</t>
  </si>
  <si>
    <t>3.SADT Interno</t>
  </si>
  <si>
    <t>Eletrocardiograma</t>
  </si>
  <si>
    <t>Tomografia</t>
  </si>
  <si>
    <t>Raio-X</t>
  </si>
  <si>
    <t>Doppler</t>
  </si>
  <si>
    <t>4.SADT Externo</t>
  </si>
  <si>
    <t>DADOS COVID-19 ANO: 2022</t>
  </si>
  <si>
    <t>5.Taxa de absenteísmo do colaborador</t>
  </si>
  <si>
    <t>6.Saídas Hospitalares</t>
  </si>
  <si>
    <t>Clínica Médica</t>
  </si>
  <si>
    <t>Cirúrgica</t>
  </si>
  <si>
    <t>7.Quantidade de Colaboradores  afastados por COVID-19</t>
  </si>
  <si>
    <t>Analista de Logística</t>
  </si>
  <si>
    <t>Auxiliar Administrativo</t>
  </si>
  <si>
    <t>Enfermeiro</t>
  </si>
  <si>
    <t>Farmacêutico</t>
  </si>
  <si>
    <t>Fisioterapeuta</t>
  </si>
  <si>
    <t>Motorista</t>
  </si>
  <si>
    <t>Supervisor Administrativo</t>
  </si>
  <si>
    <t>Técnico de Enfermagem</t>
  </si>
  <si>
    <t>Técnico em Seg. do Trabalho</t>
  </si>
  <si>
    <t>Coord. De Enfermagem</t>
  </si>
  <si>
    <t>Gerente de Farmácia</t>
  </si>
  <si>
    <t>Técnico de Informática</t>
  </si>
  <si>
    <t>Psicólogo</t>
  </si>
  <si>
    <t>Fonoaudiólogo</t>
  </si>
  <si>
    <t>Ouvidor</t>
  </si>
  <si>
    <t>Total</t>
  </si>
  <si>
    <t>8.Total de SADT Interno e Externo</t>
  </si>
  <si>
    <t>Análises Clínicas</t>
  </si>
  <si>
    <t>PCR</t>
  </si>
  <si>
    <t xml:space="preserve">Teste Rápido-Colaboradores </t>
  </si>
  <si>
    <t>9.Acolhimento,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</si>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</sst>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m\-yy;@"/>
    <numFmt numFmtId="165" formatCode="#,##0_ ;[Red]\-#,##0\ "/>
  </numFmts>
  <fonts count="10"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D6FBD1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C0C0C0"/>
      </patternFill>
    </fill>
    <fill>
      <patternFill patternType="solid">
        <fgColor rgb="FFFFFFFF"/>
        <bgColor rgb="FFE2F0D9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E6E6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0">
    <xf numFmtId="0" fontId="0" fillId="0" borderId="0" xfId="0"/>
    <xf numFmtId="0" fontId="4" fillId="0" borderId="0" xfId="2"/>
    <xf numFmtId="0" fontId="4" fillId="0" borderId="0" xfId="2" applyAlignment="1">
      <alignment horizontal="center"/>
    </xf>
    <xf numFmtId="0" fontId="1" fillId="2" borderId="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horizontal="center"/>
    </xf>
    <xf numFmtId="3" fontId="2" fillId="3" borderId="1" xfId="2" applyNumberFormat="1" applyFont="1" applyFill="1" applyBorder="1" applyAlignment="1">
      <alignment horizontal="left" vertical="center" wrapText="1" indent="2"/>
    </xf>
    <xf numFmtId="3" fontId="2" fillId="0" borderId="1" xfId="2" applyNumberFormat="1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/>
    </xf>
    <xf numFmtId="3" fontId="4" fillId="0" borderId="0" xfId="2" applyNumberFormat="1"/>
    <xf numFmtId="3" fontId="4" fillId="0" borderId="0" xfId="2" applyNumberFormat="1" applyAlignment="1">
      <alignment horizontal="center"/>
    </xf>
    <xf numFmtId="3" fontId="1" fillId="3" borderId="1" xfId="2" applyNumberFormat="1" applyFont="1" applyFill="1" applyBorder="1" applyAlignment="1">
      <alignment horizontal="left" vertical="center" wrapText="1"/>
    </xf>
    <xf numFmtId="3" fontId="1" fillId="0" borderId="1" xfId="2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/>
    </xf>
    <xf numFmtId="3" fontId="6" fillId="0" borderId="0" xfId="2" applyNumberFormat="1" applyFont="1"/>
    <xf numFmtId="3" fontId="6" fillId="0" borderId="0" xfId="2" applyNumberFormat="1" applyFont="1" applyAlignment="1">
      <alignment horizontal="center"/>
    </xf>
    <xf numFmtId="0" fontId="1" fillId="3" borderId="2" xfId="2" applyFont="1" applyFill="1" applyBorder="1" applyAlignment="1">
      <alignment vertical="center" wrapText="1"/>
    </xf>
    <xf numFmtId="0" fontId="4" fillId="3" borderId="0" xfId="2" applyFill="1"/>
    <xf numFmtId="0" fontId="4" fillId="3" borderId="0" xfId="2" applyFill="1" applyAlignment="1">
      <alignment horizontal="center"/>
    </xf>
    <xf numFmtId="3" fontId="2" fillId="3" borderId="1" xfId="2" applyNumberFormat="1" applyFont="1" applyFill="1" applyBorder="1" applyAlignment="1">
      <alignment horizontal="center" vertical="center" wrapText="1"/>
    </xf>
    <xf numFmtId="3" fontId="1" fillId="3" borderId="3" xfId="2" applyNumberFormat="1" applyFont="1" applyFill="1" applyBorder="1" applyAlignment="1">
      <alignment horizontal="left" vertical="center" wrapText="1"/>
    </xf>
    <xf numFmtId="3" fontId="1" fillId="0" borderId="4" xfId="2" applyNumberFormat="1" applyFont="1" applyBorder="1" applyAlignment="1">
      <alignment horizontal="center" vertical="center" wrapText="1"/>
    </xf>
    <xf numFmtId="0" fontId="4" fillId="0" borderId="2" xfId="2" applyBorder="1" applyAlignment="1">
      <alignment horizontal="left"/>
    </xf>
    <xf numFmtId="0" fontId="4" fillId="0" borderId="2" xfId="2" applyBorder="1"/>
    <xf numFmtId="0" fontId="7" fillId="0" borderId="0" xfId="2" applyFont="1"/>
    <xf numFmtId="0" fontId="7" fillId="0" borderId="0" xfId="2" applyFont="1" applyAlignment="1">
      <alignment horizontal="center"/>
    </xf>
    <xf numFmtId="10" fontId="1" fillId="4" borderId="1" xfId="2" applyNumberFormat="1" applyFont="1" applyFill="1" applyBorder="1" applyAlignment="1">
      <alignment horizontal="center" vertical="center" wrapText="1"/>
    </xf>
    <xf numFmtId="10" fontId="7" fillId="0" borderId="1" xfId="2" applyNumberFormat="1" applyFont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/>
    </xf>
    <xf numFmtId="3" fontId="2" fillId="3" borderId="3" xfId="2" applyNumberFormat="1" applyFont="1" applyFill="1" applyBorder="1" applyAlignment="1">
      <alignment horizontal="left" vertical="center" wrapText="1"/>
    </xf>
    <xf numFmtId="3" fontId="2" fillId="3" borderId="4" xfId="2" applyNumberFormat="1" applyFont="1" applyFill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center"/>
    </xf>
    <xf numFmtId="3" fontId="7" fillId="0" borderId="0" xfId="2" applyNumberFormat="1" applyFont="1"/>
    <xf numFmtId="3" fontId="7" fillId="0" borderId="0" xfId="2" applyNumberFormat="1" applyFont="1" applyAlignment="1">
      <alignment horizontal="center"/>
    </xf>
    <xf numFmtId="3" fontId="1" fillId="3" borderId="4" xfId="2" applyNumberFormat="1" applyFont="1" applyFill="1" applyBorder="1" applyAlignment="1">
      <alignment horizontal="left" vertical="center" wrapText="1"/>
    </xf>
    <xf numFmtId="3" fontId="1" fillId="3" borderId="1" xfId="2" applyNumberFormat="1" applyFont="1" applyFill="1" applyBorder="1" applyAlignment="1">
      <alignment horizontal="center" vertical="center"/>
    </xf>
    <xf numFmtId="3" fontId="5" fillId="0" borderId="0" xfId="2" applyNumberFormat="1" applyFont="1"/>
    <xf numFmtId="3" fontId="5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65" fontId="2" fillId="0" borderId="1" xfId="2" applyNumberFormat="1" applyFont="1" applyBorder="1" applyAlignment="1">
      <alignment horizontal="center" vertical="center" wrapText="1"/>
    </xf>
    <xf numFmtId="165" fontId="4" fillId="0" borderId="0" xfId="2" applyNumberFormat="1"/>
    <xf numFmtId="165" fontId="4" fillId="0" borderId="0" xfId="2" applyNumberFormat="1" applyAlignment="1">
      <alignment horizontal="center"/>
    </xf>
    <xf numFmtId="165" fontId="7" fillId="0" borderId="1" xfId="2" applyNumberFormat="1" applyFont="1" applyBorder="1" applyAlignment="1">
      <alignment horizontal="center"/>
    </xf>
    <xf numFmtId="165" fontId="1" fillId="3" borderId="3" xfId="2" applyNumberFormat="1" applyFont="1" applyFill="1" applyBorder="1" applyAlignment="1">
      <alignment horizontal="left" vertical="center" wrapText="1"/>
    </xf>
    <xf numFmtId="165" fontId="1" fillId="0" borderId="4" xfId="2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/>
    </xf>
    <xf numFmtId="165" fontId="6" fillId="0" borderId="0" xfId="2" applyNumberFormat="1" applyFont="1"/>
    <xf numFmtId="165" fontId="6" fillId="0" borderId="0" xfId="2" applyNumberFormat="1" applyFont="1" applyAlignment="1">
      <alignment horizontal="center"/>
    </xf>
    <xf numFmtId="0" fontId="4" fillId="0" borderId="5" xfId="2" applyBorder="1" applyAlignment="1">
      <alignment horizontal="left"/>
    </xf>
    <xf numFmtId="0" fontId="4" fillId="0" borderId="5" xfId="2" applyBorder="1"/>
    <xf numFmtId="0" fontId="4" fillId="0" borderId="6" xfId="2" applyBorder="1" applyAlignment="1">
      <alignment horizontal="left"/>
    </xf>
    <xf numFmtId="0" fontId="4" fillId="0" borderId="6" xfId="2" applyBorder="1"/>
    <xf numFmtId="0" fontId="3" fillId="0" borderId="0" xfId="1" applyAlignment="1">
      <alignment vertical="center"/>
    </xf>
    <xf numFmtId="0" fontId="3" fillId="0" borderId="0" xfId="1"/>
    <xf numFmtId="165" fontId="8" fillId="5" borderId="3" xfId="1" applyNumberFormat="1" applyFont="1" applyFill="1" applyBorder="1" applyAlignment="1">
      <alignment horizontal="left" vertical="center" wrapText="1" indent="2"/>
    </xf>
    <xf numFmtId="165" fontId="8" fillId="0" borderId="4" xfId="1" applyNumberFormat="1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165" fontId="3" fillId="0" borderId="0" xfId="1" applyNumberFormat="1" applyAlignment="1">
      <alignment vertical="center"/>
    </xf>
    <xf numFmtId="165" fontId="3" fillId="0" borderId="0" xfId="1" applyNumberFormat="1"/>
    <xf numFmtId="165" fontId="8" fillId="0" borderId="3" xfId="1" applyNumberFormat="1" applyFont="1" applyBorder="1" applyAlignment="1">
      <alignment horizontal="left" vertical="center" wrapText="1" indent="2"/>
    </xf>
    <xf numFmtId="165" fontId="8" fillId="0" borderId="4" xfId="1" quotePrefix="1" applyNumberFormat="1" applyFont="1" applyBorder="1" applyAlignment="1">
      <alignment vertical="center"/>
    </xf>
    <xf numFmtId="165" fontId="9" fillId="0" borderId="3" xfId="1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4" fillId="0" borderId="0" xfId="2" applyAlignment="1">
      <alignment horizontal="left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3" fontId="1" fillId="0" borderId="1" xfId="2" applyNumberFormat="1" applyFont="1" applyBorder="1" applyAlignment="1">
      <alignment horizontal="left" vertical="center" wrapText="1" indent="2"/>
    </xf>
    <xf numFmtId="0" fontId="1" fillId="2" borderId="1" xfId="2" applyFont="1" applyFill="1" applyBorder="1" applyAlignment="1">
      <alignment horizontal="left" vertical="center"/>
    </xf>
    <xf numFmtId="3" fontId="2" fillId="0" borderId="1" xfId="2" applyNumberFormat="1" applyFont="1" applyBorder="1" applyAlignment="1">
      <alignment horizontal="left" vertical="center" indent="2"/>
    </xf>
    <xf numFmtId="0" fontId="5" fillId="7" borderId="1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left" vertical="center" wrapText="1"/>
    </xf>
    <xf numFmtId="3" fontId="1" fillId="0" borderId="1" xfId="2" applyNumberFormat="1" applyFont="1" applyBorder="1" applyAlignment="1">
      <alignment horizontal="center" vertical="center" wrapText="1"/>
    </xf>
    <xf numFmtId="165" fontId="2" fillId="0" borderId="3" xfId="2" applyNumberFormat="1" applyFont="1" applyBorder="1" applyAlignment="1">
      <alignment horizontal="left" vertical="center"/>
    </xf>
    <xf numFmtId="165" fontId="2" fillId="0" borderId="4" xfId="2" applyNumberFormat="1" applyFont="1" applyBorder="1" applyAlignment="1">
      <alignment horizontal="left" vertical="center"/>
    </xf>
    <xf numFmtId="0" fontId="1" fillId="2" borderId="3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0" fontId="1" fillId="4" borderId="3" xfId="2" applyFont="1" applyFill="1" applyBorder="1" applyAlignment="1">
      <alignment horizontal="left" vertical="center" wrapText="1"/>
    </xf>
    <xf numFmtId="0" fontId="1" fillId="4" borderId="4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5 2" xfId="1" xr:uid="{00000000-0005-0000-0000-000001000000}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2581275</xdr:colOff>
      <xdr:row>0</xdr:row>
      <xdr:rowOff>104775</xdr:rowOff>
    </xdr:from>
    <xdr:to>
      <xdr:col>1</xdr:col>
      <xdr:colOff>723900</xdr:colOff>
      <xdr:row>2</xdr:row>
      <xdr:rowOff>171450</xdr:rowOff>
    </xdr:to>
    <xdr:pic>
      <xdr:nvPicPr>
        <xdr:cNvPr id="1031" name="Figura4" descr="Texto&#10;&#10;Descrição gerada automaticamente">
          <a:extLst>
            <a:ext uri="{FF2B5EF4-FFF2-40B4-BE49-F238E27FC236}">
              <a16:creationId xmlns:a16="http://schemas.microsoft.com/office/drawing/2014/main" id="{89BD68FC-8662-E4A0-42F6-5275C1D5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104775"/>
          <a:ext cx="1524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0</xdr:row>
      <xdr:rowOff>104775</xdr:rowOff>
    </xdr:from>
    <xdr:to>
      <xdr:col>4</xdr:col>
      <xdr:colOff>1990725</xdr:colOff>
      <xdr:row>3</xdr:row>
      <xdr:rowOff>76200</xdr:rowOff>
    </xdr:to>
    <xdr:pic>
      <xdr:nvPicPr>
        <xdr:cNvPr id="1032" name="Figura5">
          <a:extLst>
            <a:ext uri="{FF2B5EF4-FFF2-40B4-BE49-F238E27FC236}">
              <a16:creationId xmlns:a16="http://schemas.microsoft.com/office/drawing/2014/main" id="{66CF4BCE-A05C-9D85-DAD8-966F7CEE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104775"/>
          <a:ext cx="1743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104775</xdr:rowOff>
    </xdr:from>
    <xdr:to>
      <xdr:col>0</xdr:col>
      <xdr:colOff>1828800</xdr:colOff>
      <xdr:row>2</xdr:row>
      <xdr:rowOff>247650</xdr:rowOff>
    </xdr:to>
    <xdr:pic>
      <xdr:nvPicPr>
        <xdr:cNvPr id="1033" name="Imagem 3">
          <a:extLst>
            <a:ext uri="{FF2B5EF4-FFF2-40B4-BE49-F238E27FC236}">
              <a16:creationId xmlns:a16="http://schemas.microsoft.com/office/drawing/2014/main" id="{64D47B60-150B-6D53-18BE-F97211FBF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17335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99"/>
    <pageSetUpPr fitToPage="1"/>
  </sheetPr>
  <dimension ref="A1:IV75"/>
  <sheetViews>
    <sheetView showGridLines="0" tabSelected="1" defaultGridColor="0" colorId="0" zoomScale="85" zoomScaleNormal="85" zoomScaleSheetLayoutView="85" workbookViewId="0">
      <selection activeCell="E10" sqref="E10"/>
    </sheetView>
  </sheetViews>
  <sheetFormatPr defaultColWidth="8.7109375" defaultRowHeight="15"/>
  <cols>
    <col min="1" max="1" width="50.7109375" style="68" customWidth="1"/>
    <col min="2" max="2" width="18.28515625" style="1" customWidth="1"/>
    <col min="3" max="4" width="30.7109375" style="1" hidden="1" customWidth="1"/>
    <col min="5" max="5" width="30.7109375" style="1" customWidth="1"/>
    <col min="6" max="6" width="30.7109375" style="1" hidden="1" customWidth="1"/>
    <col min="7" max="12" width="11.5703125" style="1" hidden="1" customWidth="1"/>
    <col min="13" max="13" width="13.5703125" style="1" hidden="1" customWidth="1"/>
    <col min="14" max="14" width="11.5703125" style="1" hidden="1" customWidth="1"/>
    <col min="15" max="16" width="8.7109375" style="1"/>
    <col min="17" max="22" width="15.7109375" style="2" customWidth="1"/>
    <col min="23" max="38" width="8.7109375" style="2"/>
    <col min="39" max="16384" width="8.7109375" style="1"/>
  </cols>
  <sheetData>
    <row r="1" spans="1:38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38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38" ht="23.25" customHeight="1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4"/>
    </row>
    <row r="4" spans="1:38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38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38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38" s="6" customFormat="1">
      <c r="A7" s="3" t="s">
        <v>2</v>
      </c>
      <c r="B7" s="4" t="s">
        <v>3</v>
      </c>
      <c r="C7" s="5">
        <v>44562</v>
      </c>
      <c r="D7" s="5">
        <f>_xll.FIMMÊS(C7,0)+1</f>
        <v>44593</v>
      </c>
      <c r="E7" s="5">
        <f t="shared" ref="E7:N7" si="0">_xll.FIMMÊS(D7,0)+1</f>
        <v>44621</v>
      </c>
      <c r="F7" s="5">
        <f t="shared" si="0"/>
        <v>44652</v>
      </c>
      <c r="G7" s="5">
        <f t="shared" si="0"/>
        <v>44682</v>
      </c>
      <c r="H7" s="5">
        <f t="shared" si="0"/>
        <v>44713</v>
      </c>
      <c r="I7" s="5">
        <f t="shared" si="0"/>
        <v>44743</v>
      </c>
      <c r="J7" s="5">
        <f t="shared" si="0"/>
        <v>44774</v>
      </c>
      <c r="K7" s="5">
        <f t="shared" si="0"/>
        <v>44805</v>
      </c>
      <c r="L7" s="5">
        <f t="shared" si="0"/>
        <v>44835</v>
      </c>
      <c r="M7" s="5">
        <f t="shared" si="0"/>
        <v>44866</v>
      </c>
      <c r="N7" s="5">
        <f t="shared" si="0"/>
        <v>44896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8" s="12" customFormat="1">
      <c r="A8" s="8" t="s">
        <v>4</v>
      </c>
      <c r="B8" s="9">
        <v>1680</v>
      </c>
      <c r="C8" s="10">
        <v>923</v>
      </c>
      <c r="D8" s="11">
        <v>895</v>
      </c>
      <c r="E8" s="11">
        <v>267</v>
      </c>
      <c r="F8" s="11"/>
      <c r="G8" s="11"/>
      <c r="H8" s="11"/>
      <c r="I8" s="11"/>
      <c r="J8" s="11"/>
      <c r="K8" s="11"/>
      <c r="L8" s="11"/>
      <c r="M8" s="11"/>
      <c r="N8" s="11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38" s="12" customFormat="1">
      <c r="A9" s="8" t="s">
        <v>5</v>
      </c>
      <c r="B9" s="9">
        <v>1398</v>
      </c>
      <c r="C9" s="10">
        <v>955</v>
      </c>
      <c r="D9" s="11">
        <v>1087</v>
      </c>
      <c r="E9" s="11">
        <v>467</v>
      </c>
      <c r="F9" s="11"/>
      <c r="G9" s="11"/>
      <c r="H9" s="11"/>
      <c r="I9" s="11"/>
      <c r="J9" s="11"/>
      <c r="K9" s="11"/>
      <c r="L9" s="11"/>
      <c r="M9" s="11"/>
      <c r="N9" s="11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spans="1:38" s="17" customFormat="1">
      <c r="A10" s="14" t="s">
        <v>6</v>
      </c>
      <c r="B10" s="15">
        <f>SUM(B8:B9)</f>
        <v>3078</v>
      </c>
      <c r="C10" s="16">
        <f>SUM(C8:C9)</f>
        <v>1878</v>
      </c>
      <c r="D10" s="16">
        <f t="shared" ref="D10:N10" si="1">SUM(D8:D9)</f>
        <v>1982</v>
      </c>
      <c r="E10" s="16">
        <f t="shared" si="1"/>
        <v>734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38" ht="8.2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38">
      <c r="A12" s="76" t="s">
        <v>7</v>
      </c>
      <c r="B12" s="76"/>
      <c r="C12" s="5">
        <f>$C$7</f>
        <v>44562</v>
      </c>
      <c r="D12" s="5">
        <f>$D$7</f>
        <v>44593</v>
      </c>
      <c r="E12" s="5">
        <f>$E$7</f>
        <v>44621</v>
      </c>
      <c r="F12" s="5">
        <f>$F$7</f>
        <v>44652</v>
      </c>
      <c r="G12" s="5">
        <f>$G$7</f>
        <v>44682</v>
      </c>
      <c r="H12" s="5">
        <f>$H$7</f>
        <v>44713</v>
      </c>
      <c r="I12" s="5">
        <f>$I$7</f>
        <v>44743</v>
      </c>
      <c r="J12" s="5">
        <f>$J$7</f>
        <v>44774</v>
      </c>
      <c r="K12" s="5">
        <f>$K$7</f>
        <v>44805</v>
      </c>
      <c r="L12" s="5">
        <f>$L$7</f>
        <v>44835</v>
      </c>
      <c r="M12" s="5">
        <f>$M$7</f>
        <v>44866</v>
      </c>
      <c r="N12" s="5">
        <f>$N$7</f>
        <v>44896</v>
      </c>
    </row>
    <row r="13" spans="1:38" s="12" customFormat="1">
      <c r="A13" s="77" t="s">
        <v>8</v>
      </c>
      <c r="B13" s="77"/>
      <c r="C13" s="10">
        <v>5259</v>
      </c>
      <c r="D13" s="10">
        <v>2970</v>
      </c>
      <c r="E13" s="10">
        <v>851</v>
      </c>
      <c r="F13" s="10"/>
      <c r="G13" s="10"/>
      <c r="H13" s="10"/>
      <c r="I13" s="10"/>
      <c r="J13" s="10"/>
      <c r="K13" s="10"/>
      <c r="L13" s="10"/>
      <c r="M13" s="10"/>
      <c r="N13" s="10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38" s="20" customFormat="1" ht="8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38">
      <c r="A15" s="78" t="s">
        <v>9</v>
      </c>
      <c r="B15" s="78"/>
      <c r="C15" s="5">
        <f>$C$7</f>
        <v>44562</v>
      </c>
      <c r="D15" s="5">
        <f>$D$7</f>
        <v>44593</v>
      </c>
      <c r="E15" s="5">
        <f>$E$7</f>
        <v>44621</v>
      </c>
      <c r="F15" s="5">
        <f>$F$7</f>
        <v>44652</v>
      </c>
      <c r="G15" s="5">
        <f>$G$7</f>
        <v>44682</v>
      </c>
      <c r="H15" s="5">
        <f>$H$7</f>
        <v>44713</v>
      </c>
      <c r="I15" s="5">
        <f>$I$7</f>
        <v>44743</v>
      </c>
      <c r="J15" s="5">
        <f>$J$7</f>
        <v>44774</v>
      </c>
      <c r="K15" s="5">
        <f>$K$7</f>
        <v>44805</v>
      </c>
      <c r="L15" s="5">
        <f>$L$7</f>
        <v>44835</v>
      </c>
      <c r="M15" s="5">
        <f>$M$7</f>
        <v>44866</v>
      </c>
      <c r="N15" s="5">
        <f>$N$7</f>
        <v>44896</v>
      </c>
    </row>
    <row r="16" spans="1:38" s="12" customFormat="1">
      <c r="A16" s="79" t="s">
        <v>10</v>
      </c>
      <c r="B16" s="79"/>
      <c r="C16" s="10">
        <v>149</v>
      </c>
      <c r="D16" s="10">
        <v>212</v>
      </c>
      <c r="E16" s="10">
        <v>111</v>
      </c>
      <c r="F16" s="10"/>
      <c r="G16" s="10"/>
      <c r="H16" s="10"/>
      <c r="I16" s="10"/>
      <c r="J16" s="10"/>
      <c r="K16" s="10"/>
      <c r="L16" s="10"/>
      <c r="M16" s="10"/>
      <c r="N16" s="10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1:39" s="12" customFormat="1">
      <c r="A17" s="79" t="s">
        <v>11</v>
      </c>
      <c r="B17" s="79"/>
      <c r="C17" s="22">
        <f>952-C24</f>
        <v>390</v>
      </c>
      <c r="D17" s="10">
        <f>1375-D24</f>
        <v>900</v>
      </c>
      <c r="E17" s="10">
        <v>470</v>
      </c>
      <c r="F17" s="10"/>
      <c r="G17" s="10"/>
      <c r="H17" s="10"/>
      <c r="I17" s="10"/>
      <c r="J17" s="10"/>
      <c r="K17" s="10"/>
      <c r="L17" s="10"/>
      <c r="M17" s="10"/>
      <c r="N17" s="10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9" s="12" customFormat="1">
      <c r="A18" s="79" t="s">
        <v>12</v>
      </c>
      <c r="B18" s="79"/>
      <c r="C18" s="10">
        <v>388</v>
      </c>
      <c r="D18" s="10">
        <v>359</v>
      </c>
      <c r="E18" s="10">
        <v>145</v>
      </c>
      <c r="F18" s="10"/>
      <c r="G18" s="10"/>
      <c r="H18" s="10"/>
      <c r="I18" s="10"/>
      <c r="J18" s="10"/>
      <c r="K18" s="10"/>
      <c r="L18" s="10"/>
      <c r="M18" s="10"/>
      <c r="N18" s="10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9" s="12" customFormat="1">
      <c r="A19" s="79" t="s">
        <v>13</v>
      </c>
      <c r="B19" s="79"/>
      <c r="C19" s="10">
        <v>0</v>
      </c>
      <c r="D19" s="10">
        <v>0</v>
      </c>
      <c r="E19" s="10">
        <v>0</v>
      </c>
      <c r="F19" s="10"/>
      <c r="G19" s="10"/>
      <c r="H19" s="10"/>
      <c r="I19" s="10"/>
      <c r="J19" s="10"/>
      <c r="K19" s="10"/>
      <c r="L19" s="10"/>
      <c r="M19" s="10"/>
      <c r="N19" s="10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9" s="17" customFormat="1">
      <c r="A20" s="23" t="s">
        <v>6</v>
      </c>
      <c r="B20" s="24"/>
      <c r="C20" s="16">
        <f>SUM(C16:C19)</f>
        <v>927</v>
      </c>
      <c r="D20" s="16">
        <f t="shared" ref="D20:N20" si="2">SUM(D16:D19)</f>
        <v>1471</v>
      </c>
      <c r="E20" s="16">
        <f t="shared" si="2"/>
        <v>726</v>
      </c>
      <c r="F20" s="16">
        <f t="shared" si="2"/>
        <v>0</v>
      </c>
      <c r="G20" s="16">
        <f t="shared" si="2"/>
        <v>0</v>
      </c>
      <c r="H20" s="16">
        <f t="shared" si="2"/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  <c r="L20" s="16">
        <f t="shared" si="2"/>
        <v>0</v>
      </c>
      <c r="M20" s="16">
        <f t="shared" si="2"/>
        <v>0</v>
      </c>
      <c r="N20" s="16">
        <f t="shared" si="2"/>
        <v>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9" ht="8.25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39">
      <c r="A22" s="78" t="s">
        <v>14</v>
      </c>
      <c r="B22" s="78"/>
      <c r="C22" s="5">
        <f>$C$7</f>
        <v>44562</v>
      </c>
      <c r="D22" s="5">
        <f>$D$7</f>
        <v>44593</v>
      </c>
      <c r="E22" s="5">
        <f>$E$7</f>
        <v>44621</v>
      </c>
      <c r="F22" s="5">
        <f>$F$7</f>
        <v>44652</v>
      </c>
      <c r="G22" s="5">
        <f>$G$7</f>
        <v>44682</v>
      </c>
      <c r="H22" s="5">
        <f>$H$7</f>
        <v>44713</v>
      </c>
      <c r="I22" s="5">
        <f>$I$7</f>
        <v>44743</v>
      </c>
      <c r="J22" s="5">
        <f>$J$7</f>
        <v>44774</v>
      </c>
      <c r="K22" s="5">
        <f>$K$7</f>
        <v>44805</v>
      </c>
      <c r="L22" s="5">
        <f>$L$7</f>
        <v>44835</v>
      </c>
      <c r="M22" s="5">
        <f>$M$7</f>
        <v>44866</v>
      </c>
      <c r="N22" s="5">
        <f>$N$7</f>
        <v>44896</v>
      </c>
    </row>
    <row r="23" spans="1:39" s="12" customFormat="1">
      <c r="A23" s="79" t="s">
        <v>10</v>
      </c>
      <c r="B23" s="79"/>
      <c r="C23" s="10">
        <v>0</v>
      </c>
      <c r="D23" s="10">
        <v>0</v>
      </c>
      <c r="E23" s="10">
        <v>0</v>
      </c>
      <c r="F23" s="10"/>
      <c r="G23" s="10"/>
      <c r="H23" s="10"/>
      <c r="I23" s="10"/>
      <c r="J23" s="10"/>
      <c r="K23" s="10"/>
      <c r="L23" s="10"/>
      <c r="M23" s="10"/>
      <c r="N23" s="10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9" s="12" customFormat="1">
      <c r="A24" s="79" t="s">
        <v>11</v>
      </c>
      <c r="B24" s="79"/>
      <c r="C24" s="22">
        <v>562</v>
      </c>
      <c r="D24" s="10">
        <v>475</v>
      </c>
      <c r="E24" s="10">
        <v>857</v>
      </c>
      <c r="F24" s="10"/>
      <c r="G24" s="10"/>
      <c r="H24" s="10"/>
      <c r="I24" s="10"/>
      <c r="J24" s="10"/>
      <c r="K24" s="10"/>
      <c r="L24" s="10"/>
      <c r="M24" s="10"/>
      <c r="N24" s="10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9" s="12" customFormat="1">
      <c r="A25" s="79" t="s">
        <v>12</v>
      </c>
      <c r="B25" s="79"/>
      <c r="C25" s="10">
        <v>0</v>
      </c>
      <c r="D25" s="10">
        <v>0</v>
      </c>
      <c r="E25" s="10">
        <v>0</v>
      </c>
      <c r="F25" s="10"/>
      <c r="G25" s="10"/>
      <c r="H25" s="10"/>
      <c r="I25" s="10"/>
      <c r="J25" s="10"/>
      <c r="K25" s="10"/>
      <c r="L25" s="10"/>
      <c r="M25" s="10"/>
      <c r="N25" s="10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9" s="12" customFormat="1">
      <c r="A26" s="79" t="s">
        <v>13</v>
      </c>
      <c r="B26" s="79"/>
      <c r="C26" s="10">
        <v>0</v>
      </c>
      <c r="D26" s="10">
        <v>0</v>
      </c>
      <c r="E26" s="10">
        <v>0</v>
      </c>
      <c r="F26" s="10"/>
      <c r="G26" s="10"/>
      <c r="H26" s="10"/>
      <c r="I26" s="10"/>
      <c r="J26" s="10"/>
      <c r="K26" s="10"/>
      <c r="L26" s="10"/>
      <c r="M26" s="10"/>
      <c r="N26" s="10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9" s="17" customFormat="1">
      <c r="A27" s="23" t="s">
        <v>6</v>
      </c>
      <c r="B27" s="24"/>
      <c r="C27" s="16">
        <f>SUM(C23:C26)</f>
        <v>562</v>
      </c>
      <c r="D27" s="16">
        <f t="shared" ref="D27:N27" si="3">SUM(D23:D26)</f>
        <v>475</v>
      </c>
      <c r="E27" s="16">
        <f t="shared" si="3"/>
        <v>857</v>
      </c>
      <c r="F27" s="16">
        <f t="shared" si="3"/>
        <v>0</v>
      </c>
      <c r="G27" s="16">
        <f t="shared" si="3"/>
        <v>0</v>
      </c>
      <c r="H27" s="16">
        <f t="shared" si="3"/>
        <v>0</v>
      </c>
      <c r="I27" s="16">
        <f t="shared" si="3"/>
        <v>0</v>
      </c>
      <c r="J27" s="16">
        <f t="shared" si="3"/>
        <v>0</v>
      </c>
      <c r="K27" s="16">
        <f t="shared" si="3"/>
        <v>0</v>
      </c>
      <c r="L27" s="16">
        <f t="shared" si="3"/>
        <v>0</v>
      </c>
      <c r="M27" s="16">
        <f t="shared" si="3"/>
        <v>0</v>
      </c>
      <c r="N27" s="16">
        <f t="shared" si="3"/>
        <v>0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spans="1:39" ht="8.25" customHeight="1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39" s="27" customFormat="1" ht="12.75">
      <c r="A29" s="80" t="s">
        <v>15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39" ht="8.25" customHeight="1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39" s="27" customFormat="1" ht="12.75">
      <c r="A31" s="81" t="s">
        <v>16</v>
      </c>
      <c r="B31" s="4" t="s">
        <v>3</v>
      </c>
      <c r="C31" s="5">
        <f>$C$7</f>
        <v>44562</v>
      </c>
      <c r="D31" s="5">
        <f>$D$7</f>
        <v>44593</v>
      </c>
      <c r="E31" s="5">
        <f>$E$7</f>
        <v>44621</v>
      </c>
      <c r="F31" s="5">
        <f>$F$7</f>
        <v>44652</v>
      </c>
      <c r="G31" s="5">
        <f>$G$7</f>
        <v>44682</v>
      </c>
      <c r="H31" s="5">
        <f>$H$7</f>
        <v>44713</v>
      </c>
      <c r="I31" s="5">
        <f>$I$7</f>
        <v>44743</v>
      </c>
      <c r="J31" s="5">
        <f>$J$7</f>
        <v>44774</v>
      </c>
      <c r="K31" s="5">
        <f>$K$7</f>
        <v>44805</v>
      </c>
      <c r="L31" s="5">
        <f>$L$7</f>
        <v>44835</v>
      </c>
      <c r="M31" s="5">
        <f>$M$7</f>
        <v>44866</v>
      </c>
      <c r="N31" s="5">
        <f>$N$7</f>
        <v>44896</v>
      </c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 s="27" customFormat="1" ht="12.75">
      <c r="A32" s="81"/>
      <c r="B32" s="29">
        <v>0</v>
      </c>
      <c r="C32" s="30">
        <v>6.6600000000000006E-2</v>
      </c>
      <c r="D32" s="31">
        <v>4.1000000000000002E-2</v>
      </c>
      <c r="E32" s="31">
        <v>3.04E-2</v>
      </c>
      <c r="F32" s="31"/>
      <c r="G32" s="31"/>
      <c r="H32" s="31"/>
      <c r="I32" s="31"/>
      <c r="J32" s="31"/>
      <c r="K32" s="31"/>
      <c r="L32" s="31"/>
      <c r="M32" s="31"/>
      <c r="N32" s="31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41" ht="8.2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41" s="6" customFormat="1">
      <c r="A34" s="3" t="s">
        <v>17</v>
      </c>
      <c r="B34" s="4" t="s">
        <v>3</v>
      </c>
      <c r="C34" s="5">
        <f>$C$7</f>
        <v>44562</v>
      </c>
      <c r="D34" s="5">
        <f>$D$7</f>
        <v>44593</v>
      </c>
      <c r="E34" s="5">
        <f>$E$7</f>
        <v>44621</v>
      </c>
      <c r="F34" s="5">
        <f>$F$7</f>
        <v>44652</v>
      </c>
      <c r="G34" s="5">
        <f>$G$7</f>
        <v>44682</v>
      </c>
      <c r="H34" s="5">
        <f>$H$7</f>
        <v>44713</v>
      </c>
      <c r="I34" s="5">
        <f>$I$7</f>
        <v>44743</v>
      </c>
      <c r="J34" s="5">
        <f>$J$7</f>
        <v>44774</v>
      </c>
      <c r="K34" s="5">
        <f>$K$7</f>
        <v>44805</v>
      </c>
      <c r="L34" s="5">
        <f>$L$7</f>
        <v>44835</v>
      </c>
      <c r="M34" s="5">
        <f>$M$7</f>
        <v>44866</v>
      </c>
      <c r="N34" s="5">
        <f>$N$7</f>
        <v>44896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41" s="12" customFormat="1">
      <c r="A35" s="8" t="s">
        <v>18</v>
      </c>
      <c r="B35" s="82">
        <v>132</v>
      </c>
      <c r="C35" s="10">
        <v>159</v>
      </c>
      <c r="D35" s="11">
        <v>191</v>
      </c>
      <c r="E35" s="11">
        <v>62</v>
      </c>
      <c r="F35" s="11"/>
      <c r="G35" s="11"/>
      <c r="H35" s="11"/>
      <c r="I35" s="11"/>
      <c r="J35" s="11"/>
      <c r="K35" s="11"/>
      <c r="L35" s="11"/>
      <c r="M35" s="11"/>
      <c r="N35" s="11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41" s="12" customFormat="1">
      <c r="A36" s="8" t="s">
        <v>19</v>
      </c>
      <c r="B36" s="82"/>
      <c r="C36" s="10">
        <v>0</v>
      </c>
      <c r="D36" s="11">
        <v>0</v>
      </c>
      <c r="E36" s="11">
        <v>0</v>
      </c>
      <c r="F36" s="11"/>
      <c r="G36" s="11"/>
      <c r="H36" s="11"/>
      <c r="I36" s="11"/>
      <c r="J36" s="11"/>
      <c r="K36" s="11"/>
      <c r="L36" s="11"/>
      <c r="M36" s="11"/>
      <c r="N36" s="11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41" s="17" customFormat="1">
      <c r="A37" s="14" t="s">
        <v>6</v>
      </c>
      <c r="B37" s="82"/>
      <c r="C37" s="16">
        <f>SUM(C35:C36)</f>
        <v>159</v>
      </c>
      <c r="D37" s="16">
        <f t="shared" ref="D37:N37" si="4">SUM(D35:D36)</f>
        <v>191</v>
      </c>
      <c r="E37" s="16">
        <f t="shared" si="4"/>
        <v>62</v>
      </c>
      <c r="F37" s="16">
        <f t="shared" si="4"/>
        <v>0</v>
      </c>
      <c r="G37" s="16">
        <f t="shared" si="4"/>
        <v>0</v>
      </c>
      <c r="H37" s="16">
        <f t="shared" si="4"/>
        <v>0</v>
      </c>
      <c r="I37" s="16">
        <f t="shared" si="4"/>
        <v>0</v>
      </c>
      <c r="J37" s="16">
        <f t="shared" si="4"/>
        <v>0</v>
      </c>
      <c r="K37" s="16">
        <f t="shared" si="4"/>
        <v>0</v>
      </c>
      <c r="L37" s="16">
        <f t="shared" si="4"/>
        <v>0</v>
      </c>
      <c r="M37" s="16">
        <f t="shared" si="4"/>
        <v>0</v>
      </c>
      <c r="N37" s="16">
        <f t="shared" si="4"/>
        <v>0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</row>
    <row r="38" spans="1:41" ht="8.2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41" s="27" customFormat="1" ht="12.75">
      <c r="A39" s="87" t="s">
        <v>20</v>
      </c>
      <c r="B39" s="88"/>
      <c r="C39" s="5">
        <f>$C$7</f>
        <v>44562</v>
      </c>
      <c r="D39" s="5">
        <f>$D$7</f>
        <v>44593</v>
      </c>
      <c r="E39" s="5">
        <f>$E$7</f>
        <v>44621</v>
      </c>
      <c r="F39" s="5">
        <f>$F$7</f>
        <v>44652</v>
      </c>
      <c r="G39" s="5">
        <f>$G$7</f>
        <v>44682</v>
      </c>
      <c r="H39" s="5">
        <f>$H$7</f>
        <v>44713</v>
      </c>
      <c r="I39" s="5">
        <f>$I$7</f>
        <v>44743</v>
      </c>
      <c r="J39" s="5">
        <f>$J$7</f>
        <v>44774</v>
      </c>
      <c r="K39" s="5">
        <f>$K$7</f>
        <v>44805</v>
      </c>
      <c r="L39" s="5">
        <f>$L$7</f>
        <v>44835</v>
      </c>
      <c r="M39" s="5">
        <f>$M$7</f>
        <v>44866</v>
      </c>
      <c r="N39" s="5">
        <f>$N$7</f>
        <v>44896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1" s="35" customFormat="1" ht="12.75">
      <c r="A40" s="32" t="s">
        <v>21</v>
      </c>
      <c r="B40" s="33"/>
      <c r="C40" s="34">
        <v>0</v>
      </c>
      <c r="D40" s="11">
        <v>1</v>
      </c>
      <c r="E40" s="11">
        <v>0</v>
      </c>
      <c r="F40" s="11"/>
      <c r="G40" s="11"/>
      <c r="H40" s="11"/>
      <c r="I40" s="11"/>
      <c r="J40" s="11"/>
      <c r="K40" s="11"/>
      <c r="L40" s="11"/>
      <c r="M40" s="11"/>
      <c r="N40" s="11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1:41" s="35" customFormat="1" ht="12.75">
      <c r="A41" s="32" t="s">
        <v>22</v>
      </c>
      <c r="B41" s="33"/>
      <c r="C41" s="34">
        <v>4</v>
      </c>
      <c r="D41" s="11">
        <v>4</v>
      </c>
      <c r="E41" s="11">
        <v>0</v>
      </c>
      <c r="F41" s="11"/>
      <c r="G41" s="11"/>
      <c r="H41" s="11"/>
      <c r="I41" s="11"/>
      <c r="J41" s="11"/>
      <c r="K41" s="11"/>
      <c r="L41" s="11"/>
      <c r="M41" s="11"/>
      <c r="N41" s="11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1:41" s="35" customFormat="1" ht="12.75">
      <c r="A42" s="32" t="s">
        <v>23</v>
      </c>
      <c r="B42" s="33"/>
      <c r="C42" s="34">
        <v>2</v>
      </c>
      <c r="D42" s="11">
        <v>1</v>
      </c>
      <c r="E42" s="11">
        <v>0</v>
      </c>
      <c r="F42" s="11"/>
      <c r="G42" s="11"/>
      <c r="H42" s="11"/>
      <c r="I42" s="11"/>
      <c r="J42" s="11"/>
      <c r="K42" s="11"/>
      <c r="L42" s="11"/>
      <c r="M42" s="11"/>
      <c r="N42" s="11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</row>
    <row r="43" spans="1:41" s="35" customFormat="1" ht="12.75" hidden="1">
      <c r="A43" s="32" t="s">
        <v>24</v>
      </c>
      <c r="B43" s="33"/>
      <c r="C43" s="34">
        <v>0</v>
      </c>
      <c r="D43" s="11">
        <v>0</v>
      </c>
      <c r="E43" s="11">
        <v>0</v>
      </c>
      <c r="F43" s="11"/>
      <c r="G43" s="11"/>
      <c r="H43" s="11"/>
      <c r="I43" s="11"/>
      <c r="J43" s="11"/>
      <c r="K43" s="11"/>
      <c r="L43" s="11"/>
      <c r="M43" s="11"/>
      <c r="N43" s="11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</row>
    <row r="44" spans="1:41" s="35" customFormat="1" ht="12.75">
      <c r="A44" s="32" t="s">
        <v>25</v>
      </c>
      <c r="B44" s="33"/>
      <c r="C44" s="34">
        <v>0</v>
      </c>
      <c r="D44" s="11">
        <v>1</v>
      </c>
      <c r="E44" s="11">
        <v>0</v>
      </c>
      <c r="F44" s="11"/>
      <c r="G44" s="11"/>
      <c r="H44" s="11"/>
      <c r="I44" s="11"/>
      <c r="J44" s="11"/>
      <c r="K44" s="11"/>
      <c r="L44" s="11"/>
      <c r="M44" s="11"/>
      <c r="N44" s="11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</row>
    <row r="45" spans="1:41" s="35" customFormat="1" ht="12.75" hidden="1">
      <c r="A45" s="32" t="s">
        <v>26</v>
      </c>
      <c r="B45" s="33"/>
      <c r="C45" s="34">
        <v>0</v>
      </c>
      <c r="D45" s="11">
        <v>0</v>
      </c>
      <c r="E45" s="11">
        <v>0</v>
      </c>
      <c r="F45" s="11"/>
      <c r="G45" s="11"/>
      <c r="H45" s="11"/>
      <c r="I45" s="11"/>
      <c r="J45" s="11"/>
      <c r="K45" s="11"/>
      <c r="L45" s="11"/>
      <c r="M45" s="11"/>
      <c r="N45" s="11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1:41" s="35" customFormat="1" ht="12.75" hidden="1">
      <c r="A46" s="32" t="s">
        <v>27</v>
      </c>
      <c r="B46" s="33"/>
      <c r="C46" s="34">
        <v>1</v>
      </c>
      <c r="D46" s="11">
        <v>0</v>
      </c>
      <c r="E46" s="11">
        <v>0</v>
      </c>
      <c r="F46" s="11"/>
      <c r="G46" s="11"/>
      <c r="H46" s="11"/>
      <c r="I46" s="11"/>
      <c r="J46" s="11"/>
      <c r="K46" s="11"/>
      <c r="L46" s="11"/>
      <c r="M46" s="11"/>
      <c r="N46" s="11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</row>
    <row r="47" spans="1:41" s="35" customFormat="1" ht="12.75">
      <c r="A47" s="32" t="s">
        <v>28</v>
      </c>
      <c r="B47" s="33"/>
      <c r="C47" s="34">
        <v>13</v>
      </c>
      <c r="D47" s="11">
        <v>3</v>
      </c>
      <c r="E47" s="11">
        <v>3</v>
      </c>
      <c r="F47" s="11"/>
      <c r="G47" s="11"/>
      <c r="H47" s="11"/>
      <c r="I47" s="11"/>
      <c r="J47" s="11"/>
      <c r="K47" s="11"/>
      <c r="L47" s="11"/>
      <c r="M47" s="11"/>
      <c r="N47" s="11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</row>
    <row r="48" spans="1:41" s="35" customFormat="1" ht="12.75" hidden="1">
      <c r="A48" s="32" t="s">
        <v>29</v>
      </c>
      <c r="B48" s="33"/>
      <c r="C48" s="34">
        <v>0</v>
      </c>
      <c r="D48" s="11">
        <v>0</v>
      </c>
      <c r="E48" s="11">
        <v>0</v>
      </c>
      <c r="F48" s="11"/>
      <c r="G48" s="11"/>
      <c r="H48" s="11"/>
      <c r="I48" s="11"/>
      <c r="J48" s="11"/>
      <c r="K48" s="11"/>
      <c r="L48" s="11"/>
      <c r="M48" s="11"/>
      <c r="N48" s="11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</row>
    <row r="49" spans="1:41" s="35" customFormat="1" ht="12.75">
      <c r="A49" s="32" t="s">
        <v>30</v>
      </c>
      <c r="B49" s="33"/>
      <c r="C49" s="34">
        <v>0</v>
      </c>
      <c r="D49" s="11">
        <v>1</v>
      </c>
      <c r="E49" s="11">
        <v>0</v>
      </c>
      <c r="F49" s="11"/>
      <c r="G49" s="11"/>
      <c r="H49" s="11"/>
      <c r="I49" s="11"/>
      <c r="J49" s="11"/>
      <c r="K49" s="11"/>
      <c r="L49" s="11"/>
      <c r="M49" s="11"/>
      <c r="N49" s="11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</row>
    <row r="50" spans="1:41" s="35" customFormat="1" ht="12.75" hidden="1">
      <c r="A50" s="32" t="s">
        <v>31</v>
      </c>
      <c r="B50" s="33"/>
      <c r="C50" s="34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</row>
    <row r="51" spans="1:41" s="35" customFormat="1" ht="12.75" hidden="1">
      <c r="A51" s="32" t="s">
        <v>32</v>
      </c>
      <c r="B51" s="33"/>
      <c r="C51" s="34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</row>
    <row r="52" spans="1:41" s="35" customFormat="1" ht="12.75" hidden="1">
      <c r="A52" s="32" t="s">
        <v>33</v>
      </c>
      <c r="B52" s="33"/>
      <c r="C52" s="34">
        <v>2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</row>
    <row r="53" spans="1:41" s="35" customFormat="1" ht="12.75" hidden="1">
      <c r="A53" s="32" t="s">
        <v>34</v>
      </c>
      <c r="B53" s="33"/>
      <c r="C53" s="34">
        <v>1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</row>
    <row r="54" spans="1:41" s="35" customFormat="1" ht="12.75" hidden="1">
      <c r="A54" s="32" t="s">
        <v>35</v>
      </c>
      <c r="B54" s="33"/>
      <c r="C54" s="34">
        <v>1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</row>
    <row r="55" spans="1:41" s="39" customFormat="1" ht="12.75">
      <c r="A55" s="23" t="s">
        <v>36</v>
      </c>
      <c r="B55" s="37"/>
      <c r="C55" s="38">
        <f>SUM(C40:C54)</f>
        <v>24</v>
      </c>
      <c r="D55" s="38">
        <f>SUM(D40:D54)</f>
        <v>11</v>
      </c>
      <c r="E55" s="38">
        <f>SUM(E40:E49)</f>
        <v>3</v>
      </c>
      <c r="F55" s="38">
        <f t="shared" ref="F55:N55" si="5">SUM(F40:F49)</f>
        <v>0</v>
      </c>
      <c r="G55" s="38">
        <f t="shared" si="5"/>
        <v>0</v>
      </c>
      <c r="H55" s="38">
        <f t="shared" si="5"/>
        <v>0</v>
      </c>
      <c r="I55" s="38">
        <f t="shared" si="5"/>
        <v>0</v>
      </c>
      <c r="J55" s="38">
        <f t="shared" si="5"/>
        <v>0</v>
      </c>
      <c r="K55" s="38">
        <f t="shared" si="5"/>
        <v>0</v>
      </c>
      <c r="L55" s="38">
        <f t="shared" si="5"/>
        <v>0</v>
      </c>
      <c r="M55" s="38">
        <f t="shared" si="5"/>
        <v>0</v>
      </c>
      <c r="N55" s="38">
        <f t="shared" si="5"/>
        <v>0</v>
      </c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</row>
    <row r="56" spans="1:41" customFormat="1" ht="8.25" customHeight="1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</row>
    <row r="57" spans="1:41">
      <c r="A57" s="85" t="s">
        <v>37</v>
      </c>
      <c r="B57" s="86"/>
      <c r="C57" s="5">
        <f>$C$7</f>
        <v>44562</v>
      </c>
      <c r="D57" s="5">
        <f>$D$7</f>
        <v>44593</v>
      </c>
      <c r="E57" s="5">
        <f>$E$7</f>
        <v>44621</v>
      </c>
      <c r="F57" s="5">
        <f>$F$7</f>
        <v>44652</v>
      </c>
      <c r="G57" s="5">
        <f>$G$7</f>
        <v>44682</v>
      </c>
      <c r="H57" s="5">
        <f>$H$7</f>
        <v>44713</v>
      </c>
      <c r="I57" s="5">
        <f>$I$7</f>
        <v>44743</v>
      </c>
      <c r="J57" s="5">
        <f>$J$7</f>
        <v>44774</v>
      </c>
      <c r="K57" s="5">
        <f>$K$7</f>
        <v>44805</v>
      </c>
      <c r="L57" s="5">
        <f>$L$7</f>
        <v>44835</v>
      </c>
      <c r="M57" s="5">
        <f>$M$7</f>
        <v>44866</v>
      </c>
      <c r="N57" s="5">
        <f>$N$7</f>
        <v>44896</v>
      </c>
    </row>
    <row r="58" spans="1:41" s="43" customFormat="1">
      <c r="A58" s="83" t="s">
        <v>38</v>
      </c>
      <c r="B58" s="84"/>
      <c r="C58" s="42">
        <v>24784</v>
      </c>
      <c r="D58" s="42">
        <v>25298</v>
      </c>
      <c r="E58" s="42">
        <v>12206</v>
      </c>
      <c r="F58" s="42"/>
      <c r="G58" s="42"/>
      <c r="H58" s="42"/>
      <c r="I58" s="42"/>
      <c r="J58" s="42"/>
      <c r="K58" s="42"/>
      <c r="L58" s="42"/>
      <c r="M58" s="42"/>
      <c r="N58" s="42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</row>
    <row r="59" spans="1:41" s="43" customFormat="1">
      <c r="A59" s="83" t="s">
        <v>11</v>
      </c>
      <c r="B59" s="84"/>
      <c r="C59" s="45">
        <v>1801</v>
      </c>
      <c r="D59" s="42">
        <v>1375</v>
      </c>
      <c r="E59" s="42">
        <v>1327</v>
      </c>
      <c r="F59" s="42"/>
      <c r="G59" s="42"/>
      <c r="H59" s="42"/>
      <c r="I59" s="42"/>
      <c r="J59" s="42"/>
      <c r="K59" s="42"/>
      <c r="L59" s="42"/>
      <c r="M59" s="42"/>
      <c r="N59" s="42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</row>
    <row r="60" spans="1:41" s="43" customFormat="1">
      <c r="A60" s="83" t="s">
        <v>12</v>
      </c>
      <c r="B60" s="84"/>
      <c r="C60" s="45">
        <v>389</v>
      </c>
      <c r="D60" s="42">
        <v>359</v>
      </c>
      <c r="E60" s="42">
        <v>145</v>
      </c>
      <c r="F60" s="42"/>
      <c r="G60" s="42"/>
      <c r="H60" s="42"/>
      <c r="I60" s="42"/>
      <c r="J60" s="42"/>
      <c r="K60" s="42"/>
      <c r="L60" s="42"/>
      <c r="M60" s="42"/>
      <c r="N60" s="42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</row>
    <row r="61" spans="1:41" s="43" customFormat="1">
      <c r="A61" s="83" t="s">
        <v>10</v>
      </c>
      <c r="B61" s="84"/>
      <c r="C61" s="45">
        <v>149</v>
      </c>
      <c r="D61" s="42">
        <v>212</v>
      </c>
      <c r="E61" s="42">
        <v>111</v>
      </c>
      <c r="F61" s="42"/>
      <c r="G61" s="42"/>
      <c r="H61" s="42"/>
      <c r="I61" s="42"/>
      <c r="J61" s="42"/>
      <c r="K61" s="42"/>
      <c r="L61" s="42"/>
      <c r="M61" s="42"/>
      <c r="N61" s="42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</row>
    <row r="62" spans="1:41" s="43" customFormat="1">
      <c r="A62" s="83" t="s">
        <v>39</v>
      </c>
      <c r="B62" s="84"/>
      <c r="C62" s="45">
        <v>295</v>
      </c>
      <c r="D62" s="42">
        <v>154</v>
      </c>
      <c r="E62" s="42">
        <v>26</v>
      </c>
      <c r="F62" s="42"/>
      <c r="G62" s="42"/>
      <c r="H62" s="42"/>
      <c r="I62" s="42"/>
      <c r="J62" s="42"/>
      <c r="K62" s="42"/>
      <c r="L62" s="42"/>
      <c r="M62" s="42"/>
      <c r="N62" s="42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</row>
    <row r="63" spans="1:41" s="43" customFormat="1">
      <c r="A63" s="83" t="s">
        <v>40</v>
      </c>
      <c r="B63" s="84"/>
      <c r="C63" s="45">
        <v>0</v>
      </c>
      <c r="D63" s="42">
        <v>23</v>
      </c>
      <c r="E63" s="42">
        <v>46</v>
      </c>
      <c r="F63" s="42"/>
      <c r="G63" s="42"/>
      <c r="H63" s="42"/>
      <c r="I63" s="42"/>
      <c r="J63" s="42"/>
      <c r="K63" s="42"/>
      <c r="L63" s="42"/>
      <c r="M63" s="42"/>
      <c r="N63" s="42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</row>
    <row r="64" spans="1:41" s="49" customFormat="1">
      <c r="A64" s="46" t="s">
        <v>6</v>
      </c>
      <c r="B64" s="47"/>
      <c r="C64" s="48">
        <f t="shared" ref="C64:N64" si="6">SUM(C58:C63)</f>
        <v>27418</v>
      </c>
      <c r="D64" s="48">
        <f t="shared" si="6"/>
        <v>27421</v>
      </c>
      <c r="E64" s="48">
        <f t="shared" si="6"/>
        <v>13861</v>
      </c>
      <c r="F64" s="48">
        <f t="shared" si="6"/>
        <v>0</v>
      </c>
      <c r="G64" s="48">
        <f t="shared" si="6"/>
        <v>0</v>
      </c>
      <c r="H64" s="48">
        <f t="shared" si="6"/>
        <v>0</v>
      </c>
      <c r="I64" s="48">
        <f t="shared" si="6"/>
        <v>0</v>
      </c>
      <c r="J64" s="48">
        <f t="shared" si="6"/>
        <v>0</v>
      </c>
      <c r="K64" s="48">
        <f t="shared" si="6"/>
        <v>0</v>
      </c>
      <c r="L64" s="48">
        <f t="shared" si="6"/>
        <v>0</v>
      </c>
      <c r="M64" s="48">
        <f t="shared" si="6"/>
        <v>0</v>
      </c>
      <c r="N64" s="48">
        <f t="shared" si="6"/>
        <v>0</v>
      </c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</row>
    <row r="65" spans="1:256" ht="8.25" customHeight="1">
      <c r="A65" s="5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  <row r="66" spans="1:256" ht="8.2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1:256" s="56" customFormat="1">
      <c r="A67" s="85" t="s">
        <v>41</v>
      </c>
      <c r="B67" s="86"/>
      <c r="C67" s="5">
        <f>$C$7</f>
        <v>44562</v>
      </c>
      <c r="D67" s="5">
        <f>$D$7</f>
        <v>44593</v>
      </c>
      <c r="E67" s="5">
        <f>$E$7</f>
        <v>44621</v>
      </c>
      <c r="F67" s="5">
        <f>$F$7</f>
        <v>44652</v>
      </c>
      <c r="G67" s="5">
        <f>$G$7</f>
        <v>44682</v>
      </c>
      <c r="H67" s="5">
        <f>$H$7</f>
        <v>44713</v>
      </c>
      <c r="I67" s="5">
        <f>$I$7</f>
        <v>44743</v>
      </c>
      <c r="J67" s="5">
        <f>$J$7</f>
        <v>44774</v>
      </c>
      <c r="K67" s="5">
        <f>$K$7</f>
        <v>44805</v>
      </c>
      <c r="L67" s="5">
        <f>$L$7</f>
        <v>44835</v>
      </c>
      <c r="M67" s="5">
        <f>$M$7</f>
        <v>44866</v>
      </c>
      <c r="N67" s="5">
        <f>$N$7</f>
        <v>44896</v>
      </c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  <c r="HG67" s="55"/>
      <c r="HH67" s="55"/>
      <c r="HI67" s="55"/>
      <c r="HJ67" s="55"/>
      <c r="HK67" s="55"/>
      <c r="HL67" s="55"/>
      <c r="HM67" s="55"/>
      <c r="HN67" s="55"/>
      <c r="HO67" s="55"/>
      <c r="HP67" s="55"/>
      <c r="HQ67" s="55"/>
      <c r="HR67" s="55"/>
      <c r="HS67" s="55"/>
      <c r="HT67" s="55"/>
      <c r="HU67" s="55"/>
      <c r="HV67" s="55"/>
      <c r="HW67" s="55"/>
      <c r="HX67" s="55"/>
      <c r="HY67" s="55"/>
      <c r="HZ67" s="55"/>
      <c r="IA67" s="55"/>
      <c r="IB67" s="55"/>
      <c r="IC67" s="55"/>
      <c r="ID67" s="55"/>
      <c r="IE67" s="55"/>
      <c r="IF67" s="55"/>
      <c r="IG67" s="55"/>
      <c r="IH67" s="55"/>
      <c r="II67" s="55"/>
      <c r="IJ67" s="55"/>
      <c r="IK67" s="55"/>
      <c r="IL67" s="55"/>
      <c r="IM67" s="55"/>
      <c r="IN67" s="55"/>
      <c r="IO67" s="55"/>
      <c r="IP67" s="55"/>
      <c r="IQ67" s="55"/>
      <c r="IR67" s="55"/>
      <c r="IS67" s="55"/>
      <c r="IT67" s="55"/>
      <c r="IU67" s="55"/>
      <c r="IV67" s="55"/>
    </row>
    <row r="68" spans="1:256" s="62" customFormat="1">
      <c r="A68" s="57" t="s">
        <v>42</v>
      </c>
      <c r="B68" s="58" t="s">
        <v>43</v>
      </c>
      <c r="C68" s="59">
        <v>23</v>
      </c>
      <c r="D68" s="60">
        <v>5</v>
      </c>
      <c r="E68" s="60">
        <v>0</v>
      </c>
      <c r="F68" s="60"/>
      <c r="G68" s="60"/>
      <c r="H68" s="60"/>
      <c r="I68" s="60"/>
      <c r="J68" s="60"/>
      <c r="K68" s="60"/>
      <c r="L68" s="60"/>
      <c r="M68" s="60"/>
      <c r="N68" s="60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</row>
    <row r="69" spans="1:256" s="62" customFormat="1">
      <c r="A69" s="63" t="s">
        <v>44</v>
      </c>
      <c r="B69" s="58" t="s">
        <v>45</v>
      </c>
      <c r="C69" s="59">
        <v>250</v>
      </c>
      <c r="D69" s="60">
        <v>84</v>
      </c>
      <c r="E69" s="60">
        <v>34</v>
      </c>
      <c r="F69" s="60"/>
      <c r="G69" s="60"/>
      <c r="H69" s="60"/>
      <c r="I69" s="60"/>
      <c r="J69" s="60"/>
      <c r="K69" s="60"/>
      <c r="L69" s="60"/>
      <c r="M69" s="60"/>
      <c r="N69" s="60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  <c r="GS69" s="61"/>
      <c r="GT69" s="61"/>
      <c r="GU69" s="61"/>
      <c r="GV69" s="61"/>
      <c r="GW69" s="61"/>
      <c r="GX69" s="61"/>
      <c r="GY69" s="61"/>
      <c r="GZ69" s="61"/>
      <c r="HA69" s="61"/>
      <c r="HB69" s="61"/>
      <c r="HC69" s="61"/>
      <c r="HD69" s="61"/>
      <c r="HE69" s="61"/>
      <c r="HF69" s="61"/>
      <c r="HG69" s="61"/>
      <c r="HH69" s="61"/>
      <c r="HI69" s="61"/>
      <c r="HJ69" s="61"/>
      <c r="HK69" s="61"/>
      <c r="HL69" s="61"/>
      <c r="HM69" s="61"/>
      <c r="HN69" s="61"/>
      <c r="HO69" s="61"/>
      <c r="HP69" s="61"/>
      <c r="HQ69" s="61"/>
      <c r="HR69" s="61"/>
      <c r="HS69" s="61"/>
      <c r="HT69" s="61"/>
      <c r="HU69" s="61"/>
      <c r="HV69" s="61"/>
      <c r="HW69" s="61"/>
      <c r="HX69" s="61"/>
      <c r="HY69" s="61"/>
      <c r="HZ69" s="61"/>
      <c r="IA69" s="61"/>
      <c r="IB69" s="61"/>
      <c r="IC69" s="61"/>
      <c r="ID69" s="61"/>
      <c r="IE69" s="61"/>
      <c r="IF69" s="61"/>
      <c r="IG69" s="61"/>
      <c r="IH69" s="61"/>
      <c r="II69" s="61"/>
      <c r="IJ69" s="61"/>
      <c r="IK69" s="61"/>
      <c r="IL69" s="61"/>
      <c r="IM69" s="61"/>
      <c r="IN69" s="61"/>
      <c r="IO69" s="61"/>
      <c r="IP69" s="61"/>
      <c r="IQ69" s="61"/>
      <c r="IR69" s="61"/>
      <c r="IS69" s="61"/>
      <c r="IT69" s="61"/>
      <c r="IU69" s="61"/>
      <c r="IV69" s="61"/>
    </row>
    <row r="70" spans="1:256" s="62" customFormat="1">
      <c r="A70" s="63" t="s">
        <v>46</v>
      </c>
      <c r="B70" s="58" t="s">
        <v>47</v>
      </c>
      <c r="C70" s="59">
        <v>307</v>
      </c>
      <c r="D70" s="60">
        <v>152</v>
      </c>
      <c r="E70" s="60">
        <v>52</v>
      </c>
      <c r="F70" s="60"/>
      <c r="G70" s="60"/>
      <c r="H70" s="60"/>
      <c r="I70" s="60"/>
      <c r="J70" s="60"/>
      <c r="K70" s="60"/>
      <c r="L70" s="60"/>
      <c r="M70" s="60"/>
      <c r="N70" s="60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</row>
    <row r="71" spans="1:256" s="62" customFormat="1">
      <c r="A71" s="63" t="s">
        <v>48</v>
      </c>
      <c r="B71" s="58" t="s">
        <v>49</v>
      </c>
      <c r="C71" s="59">
        <v>1353</v>
      </c>
      <c r="D71" s="60">
        <v>604</v>
      </c>
      <c r="E71" s="60">
        <v>163</v>
      </c>
      <c r="F71" s="60"/>
      <c r="G71" s="60"/>
      <c r="H71" s="60"/>
      <c r="I71" s="60"/>
      <c r="J71" s="60"/>
      <c r="K71" s="60"/>
      <c r="L71" s="60"/>
      <c r="M71" s="60"/>
      <c r="N71" s="60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  <c r="GS71" s="61"/>
      <c r="GT71" s="61"/>
      <c r="GU71" s="61"/>
      <c r="GV71" s="61"/>
      <c r="GW71" s="61"/>
      <c r="GX71" s="61"/>
      <c r="GY71" s="61"/>
      <c r="GZ71" s="61"/>
      <c r="HA71" s="61"/>
      <c r="HB71" s="61"/>
      <c r="HC71" s="61"/>
      <c r="HD71" s="61"/>
      <c r="HE71" s="61"/>
      <c r="HF71" s="61"/>
      <c r="HG71" s="61"/>
      <c r="HH71" s="61"/>
      <c r="HI71" s="61"/>
      <c r="HJ71" s="61"/>
      <c r="HK71" s="61"/>
      <c r="HL71" s="61"/>
      <c r="HM71" s="61"/>
      <c r="HN71" s="61"/>
      <c r="HO71" s="61"/>
      <c r="HP71" s="61"/>
      <c r="HQ71" s="61"/>
      <c r="HR71" s="61"/>
      <c r="HS71" s="61"/>
      <c r="HT71" s="61"/>
      <c r="HU71" s="61"/>
      <c r="HV71" s="61"/>
      <c r="HW71" s="61"/>
      <c r="HX71" s="61"/>
      <c r="HY71" s="61"/>
      <c r="HZ71" s="61"/>
      <c r="IA71" s="61"/>
      <c r="IB71" s="61"/>
      <c r="IC71" s="61"/>
      <c r="ID71" s="61"/>
      <c r="IE71" s="61"/>
      <c r="IF71" s="61"/>
      <c r="IG71" s="61"/>
      <c r="IH71" s="61"/>
      <c r="II71" s="61"/>
      <c r="IJ71" s="61"/>
      <c r="IK71" s="61"/>
      <c r="IL71" s="61"/>
      <c r="IM71" s="61"/>
      <c r="IN71" s="61"/>
      <c r="IO71" s="61"/>
      <c r="IP71" s="61"/>
      <c r="IQ71" s="61"/>
      <c r="IR71" s="61"/>
      <c r="IS71" s="61"/>
      <c r="IT71" s="61"/>
      <c r="IU71" s="61"/>
      <c r="IV71" s="61"/>
    </row>
    <row r="72" spans="1:256" s="62" customFormat="1">
      <c r="A72" s="63" t="s">
        <v>50</v>
      </c>
      <c r="B72" s="58" t="s">
        <v>51</v>
      </c>
      <c r="C72" s="59">
        <v>3326</v>
      </c>
      <c r="D72" s="60">
        <v>2125</v>
      </c>
      <c r="E72" s="60">
        <v>602</v>
      </c>
      <c r="F72" s="60"/>
      <c r="G72" s="60"/>
      <c r="H72" s="60"/>
      <c r="I72" s="60"/>
      <c r="J72" s="60"/>
      <c r="K72" s="60"/>
      <c r="L72" s="60"/>
      <c r="M72" s="60"/>
      <c r="N72" s="60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</row>
    <row r="73" spans="1:256" s="62" customFormat="1">
      <c r="A73" s="63" t="s">
        <v>52</v>
      </c>
      <c r="B73" s="64" t="s">
        <v>53</v>
      </c>
      <c r="C73" s="59">
        <v>0</v>
      </c>
      <c r="D73" s="60">
        <v>0</v>
      </c>
      <c r="E73" s="60">
        <v>0</v>
      </c>
      <c r="F73" s="60"/>
      <c r="G73" s="60"/>
      <c r="H73" s="60"/>
      <c r="I73" s="60"/>
      <c r="J73" s="60"/>
      <c r="K73" s="60"/>
      <c r="L73" s="60"/>
      <c r="M73" s="60"/>
      <c r="N73" s="60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</row>
    <row r="74" spans="1:256" s="62" customFormat="1">
      <c r="A74" s="65" t="s">
        <v>36</v>
      </c>
      <c r="B74" s="58"/>
      <c r="C74" s="66">
        <f t="shared" ref="C74:N74" si="7">SUM(C68:C73)</f>
        <v>5259</v>
      </c>
      <c r="D74" s="67">
        <f t="shared" si="7"/>
        <v>2970</v>
      </c>
      <c r="E74" s="67">
        <f t="shared" si="7"/>
        <v>851</v>
      </c>
      <c r="F74" s="67">
        <f t="shared" si="7"/>
        <v>0</v>
      </c>
      <c r="G74" s="67">
        <f t="shared" si="7"/>
        <v>0</v>
      </c>
      <c r="H74" s="67">
        <f t="shared" si="7"/>
        <v>0</v>
      </c>
      <c r="I74" s="67">
        <f t="shared" si="7"/>
        <v>0</v>
      </c>
      <c r="J74" s="67">
        <f t="shared" si="7"/>
        <v>0</v>
      </c>
      <c r="K74" s="67">
        <f t="shared" si="7"/>
        <v>0</v>
      </c>
      <c r="L74" s="67">
        <f t="shared" si="7"/>
        <v>0</v>
      </c>
      <c r="M74" s="67">
        <f t="shared" si="7"/>
        <v>0</v>
      </c>
      <c r="N74" s="67">
        <f t="shared" si="7"/>
        <v>0</v>
      </c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</row>
    <row r="75" spans="1:256" ht="8.25" customHeight="1"/>
  </sheetData>
  <mergeCells count="28">
    <mergeCell ref="A63:B63"/>
    <mergeCell ref="A67:B67"/>
    <mergeCell ref="A39:B39"/>
    <mergeCell ref="A56:N56"/>
    <mergeCell ref="A57:B57"/>
    <mergeCell ref="A58:B58"/>
    <mergeCell ref="A59:B59"/>
    <mergeCell ref="A60:B60"/>
    <mergeCell ref="A29:N29"/>
    <mergeCell ref="A31:A32"/>
    <mergeCell ref="B35:B37"/>
    <mergeCell ref="A61:B61"/>
    <mergeCell ref="A62:B62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1:N4"/>
    <mergeCell ref="A5:N5"/>
    <mergeCell ref="A6:N6"/>
    <mergeCell ref="A12:B12"/>
    <mergeCell ref="A13:B13"/>
  </mergeCells>
  <printOptions horizontalCentered="1"/>
  <pageMargins left="0.39370078740157483" right="0.39370078740157483" top="0.39370078740157483" bottom="0.39370078740157483" header="0" footer="0"/>
  <pageSetup paperSize="9" scale="50" firstPageNumber="0" fitToHeight="0" orientation="portrait" horizontalDpi="300" verticalDpi="300" r:id="rId1"/>
  <headerFooter>
    <oddHeader>&amp;C&amp;A</oddHeader>
    <oddFooter>&amp;C
Francisco Campos Amud
      Diretor Geral do  HEL&amp;RPágina &amp;P de &amp;N</oddFooter>
  </headerFooter>
  <rowBreaks count="1" manualBreakCount="1">
    <brk id="65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1" ma:contentTypeDescription="Crie um novo documento." ma:contentTypeScope="" ma:versionID="3ef33c654f18f8928136de540beea60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6382e9d430b43e795bd1ec9ae609d664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268653-102F-4D6B-9956-F69181EB24F8}"/>
</file>

<file path=customXml/itemProps2.xml><?xml version="1.0" encoding="utf-8"?>
<ds:datastoreItem xmlns:ds="http://schemas.openxmlformats.org/officeDocument/2006/customXml" ds:itemID="{64FA2328-B861-424E-8E52-8AD72F0329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IMED EBER</dc:creator>
  <cp:keywords/>
  <dc:description/>
  <cp:lastModifiedBy>X</cp:lastModifiedBy>
  <cp:revision/>
  <dcterms:created xsi:type="dcterms:W3CDTF">2022-04-25T21:01:05Z</dcterms:created>
  <dcterms:modified xsi:type="dcterms:W3CDTF">2022-05-12T16:58:14Z</dcterms:modified>
  <cp:category/>
  <cp:contentStatus/>
</cp:coreProperties>
</file>