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LUZIANIA\2021\F.14_JUL2021\G.11\"/>
    </mc:Choice>
  </mc:AlternateContent>
  <xr:revisionPtr revIDLastSave="0" documentId="13_ncr:1_{E6023625-848B-4F49-93A5-58BEE8E38D3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rodução" sheetId="5" r:id="rId1"/>
  </sheets>
  <definedNames>
    <definedName name="_xlnm.Print_Area" localSheetId="0">Produção!$A$1:$J$41</definedName>
  </definedNames>
  <calcPr calcId="191029" iterateDelta="1E-4"/>
</workbook>
</file>

<file path=xl/calcChain.xml><?xml version="1.0" encoding="utf-8"?>
<calcChain xmlns="http://schemas.openxmlformats.org/spreadsheetml/2006/main">
  <c r="G39" i="5" l="1"/>
  <c r="F39" i="5"/>
  <c r="E39" i="5"/>
  <c r="D39" i="5"/>
  <c r="C39" i="5"/>
  <c r="J14" i="5"/>
  <c r="J19" i="5" s="1"/>
  <c r="J24" i="5" s="1"/>
  <c r="I14" i="5"/>
  <c r="I19" i="5" s="1"/>
  <c r="I24" i="5" s="1"/>
  <c r="I28" i="5" s="1"/>
  <c r="H14" i="5"/>
  <c r="H19" i="5" s="1"/>
  <c r="H24" i="5" s="1"/>
  <c r="G14" i="5"/>
  <c r="G19" i="5" s="1"/>
  <c r="G24" i="5" s="1"/>
  <c r="F14" i="5"/>
  <c r="F19" i="5" s="1"/>
  <c r="F24" i="5" s="1"/>
  <c r="E14" i="5"/>
  <c r="E19" i="5" s="1"/>
  <c r="E24" i="5" s="1"/>
  <c r="E28" i="5" s="1"/>
  <c r="D14" i="5"/>
  <c r="D19" i="5" s="1"/>
  <c r="D24" i="5" s="1"/>
  <c r="C14" i="5"/>
  <c r="C19" i="5" s="1"/>
  <c r="C24" i="5" s="1"/>
  <c r="C28" i="5" s="1"/>
  <c r="H28" i="5" l="1"/>
  <c r="H34" i="5" s="1"/>
  <c r="H37" i="5" s="1"/>
  <c r="G28" i="5"/>
  <c r="G34" i="5" s="1"/>
  <c r="G37" i="5" s="1"/>
  <c r="J28" i="5"/>
  <c r="J34" i="5" s="1"/>
  <c r="J37" i="5" s="1"/>
  <c r="C34" i="5"/>
  <c r="C37" i="5" s="1"/>
  <c r="F28" i="5"/>
  <c r="F34" i="5" s="1"/>
  <c r="F37" i="5" s="1"/>
  <c r="E34" i="5"/>
  <c r="E37" i="5" s="1"/>
  <c r="D28" i="5"/>
  <c r="D34" i="5" s="1"/>
  <c r="D37" i="5" s="1"/>
  <c r="I34" i="5"/>
  <c r="I37" i="5" s="1"/>
  <c r="J17" i="5" l="1"/>
  <c r="I17" i="5"/>
  <c r="H17" i="5"/>
  <c r="G17" i="5"/>
  <c r="F17" i="5"/>
  <c r="E17" i="5"/>
  <c r="D17" i="5"/>
  <c r="C17" i="5"/>
  <c r="J12" i="5"/>
  <c r="I12" i="5"/>
  <c r="H12" i="5"/>
  <c r="G12" i="5"/>
  <c r="F12" i="5"/>
  <c r="E12" i="5"/>
  <c r="D12" i="5"/>
  <c r="C12" i="5"/>
</calcChain>
</file>

<file path=xl/sharedStrings.xml><?xml version="1.0" encoding="utf-8"?>
<sst xmlns="http://schemas.openxmlformats.org/spreadsheetml/2006/main" count="43" uniqueCount="36">
  <si>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</si>
  <si>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</si>
  <si>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</si>
  <si>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</si>
  <si>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</si>
  <si>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</si>
  <si>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</si>
  <si>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</si>
  <si>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</si>
  <si>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</si>
  <si>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</si>
  <si>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</si>
  <si>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Total</t>
  </si>
  <si>
    <t>Cirurgias Programadas</t>
  </si>
  <si>
    <t>Cirurgia Geral</t>
  </si>
  <si>
    <t>Ginecologia</t>
  </si>
  <si>
    <t>Ortopedia</t>
  </si>
  <si>
    <t>Consulta Médica Ambulatorial Detalhada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</si>
  <si>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</si>
  <si>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</si>
  <si>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</si>
  <si>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</si>
  <si>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</si>
  <si>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</si>
  <si>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</si>
  <si>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SADT Interno</t>
  </si>
  <si>
    <t>Janeiro</t>
  </si>
  <si>
    <t>Fevereiro</t>
  </si>
  <si>
    <t>Março</t>
  </si>
  <si>
    <t>Abril</t>
  </si>
  <si>
    <t>Consulta Médica</t>
  </si>
  <si>
    <t>Pequenos Procedimentos Cirúrgicos</t>
  </si>
  <si>
    <t>Clínica</t>
  </si>
  <si>
    <t>Cirúrgica</t>
  </si>
  <si>
    <t>Hospital Estadual de Luziânia</t>
  </si>
  <si>
    <r>
      <t>Fundamento legal:</t>
    </r>
    <r>
      <rPr>
        <sz val="9"/>
        <color rgb="FF000000"/>
        <rFont val="Arial"/>
        <family val="2"/>
      </rPr>
      <t xml:space="preserve"> Item 12.1.q da Minuta Padrão do Contrato de Gestão-PGE; Item 32, anexo II da Resolução Normativa nº 013/2017 TCE-GO e Art. 6º, § 4º, inciso I da Lei Estadual n° 18.025/2013 | Item 3.11 da Metodologia de avaliação O.S. CGE-TCE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</si>
</sst>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distributed"/>
    </xf>
    <xf numFmtId="0" fontId="6" fillId="6" borderId="3" xfId="0" applyFont="1" applyFill="1" applyBorder="1" applyAlignment="1">
      <alignment horizontal="center" vertical="distributed"/>
    </xf>
    <xf numFmtId="0" fontId="6" fillId="6" borderId="4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47624</xdr:colOff>
      <xdr:row>1</xdr:row>
      <xdr:rowOff>76201</xdr:rowOff>
    </xdr:from>
    <xdr:to>
      <xdr:col>9</xdr:col>
      <xdr:colOff>533399</xdr:colOff>
      <xdr:row>5</xdr:row>
      <xdr:rowOff>38101</xdr:rowOff>
    </xdr:to>
    <xdr:pic>
      <xdr:nvPicPr>
        <xdr:cNvPr id="4097" name="Imagem 3">
          <a:extLst>
            <a:ext uri="{FF2B5EF4-FFF2-40B4-BE49-F238E27FC236}">
              <a16:creationId xmlns:a16="http://schemas.microsoft.com/office/drawing/2014/main" id="{4CB14C87-3D1F-48B9-BC86-E7A473BA1F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199" y="266701"/>
          <a:ext cx="2028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104775</xdr:rowOff>
    </xdr:from>
    <xdr:to>
      <xdr:col>0</xdr:col>
      <xdr:colOff>1624330</xdr:colOff>
      <xdr:row>3</xdr:row>
      <xdr:rowOff>176530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2B6B70-820A-4B97-8B6A-ADE532BA4E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510030" cy="452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showGridLines="0" tabSelected="1" defaultGridColor="0" colorId="0" zoomScaleSheetLayoutView="100" workbookViewId="0">
      <selection activeCell="L5" sqref="L5"/>
    </sheetView>
  </sheetViews>
  <sheetFormatPr defaultColWidth="8.7109375" defaultRowHeight="15" x14ac:dyDescent="0.25"/>
  <cols>
    <col min="1" max="1" width="35.140625" style="18" bestFit="1" customWidth="1"/>
    <col min="2" max="2" width="10.28515625" bestFit="1" customWidth="1"/>
    <col min="3" max="10" width="11.5703125" customWidth="1"/>
  </cols>
  <sheetData>
    <row r="1" spans="1:10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25">
      <c r="A7" s="31" t="s">
        <v>34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25">
      <c r="A8" s="31" t="s">
        <v>0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s="1" customFormat="1" x14ac:dyDescent="0.25">
      <c r="A9" s="14" t="s">
        <v>1</v>
      </c>
      <c r="B9" s="7" t="s">
        <v>2</v>
      </c>
      <c r="C9" s="19" t="s">
        <v>26</v>
      </c>
      <c r="D9" s="20" t="s">
        <v>27</v>
      </c>
      <c r="E9" s="21" t="s">
        <v>28</v>
      </c>
      <c r="F9" s="21" t="s">
        <v>29</v>
      </c>
      <c r="G9" s="21" t="s">
        <v>3</v>
      </c>
      <c r="H9" s="21" t="s">
        <v>4</v>
      </c>
      <c r="I9" s="21" t="s">
        <v>5</v>
      </c>
      <c r="J9" s="21" t="s">
        <v>6</v>
      </c>
    </row>
    <row r="10" spans="1:10" x14ac:dyDescent="0.25">
      <c r="A10" s="15" t="s">
        <v>7</v>
      </c>
      <c r="B10" s="4">
        <v>0</v>
      </c>
      <c r="C10" s="23">
        <v>482</v>
      </c>
      <c r="D10" s="24">
        <v>752</v>
      </c>
      <c r="E10" s="24">
        <v>1400</v>
      </c>
      <c r="F10" s="25">
        <v>1396</v>
      </c>
      <c r="G10" s="25">
        <v>1326</v>
      </c>
      <c r="H10" s="8">
        <v>1257</v>
      </c>
      <c r="I10" s="8">
        <v>1505</v>
      </c>
      <c r="J10" s="8"/>
    </row>
    <row r="11" spans="1:10" x14ac:dyDescent="0.25">
      <c r="A11" s="15" t="s">
        <v>8</v>
      </c>
      <c r="B11" s="4">
        <v>0</v>
      </c>
      <c r="C11" s="23">
        <v>389</v>
      </c>
      <c r="D11" s="24">
        <v>599</v>
      </c>
      <c r="E11" s="24">
        <v>1103</v>
      </c>
      <c r="F11" s="25">
        <v>1095</v>
      </c>
      <c r="G11" s="25">
        <v>1066</v>
      </c>
      <c r="H11" s="8">
        <v>916</v>
      </c>
      <c r="I11" s="8">
        <v>1001</v>
      </c>
      <c r="J11" s="8"/>
    </row>
    <row r="12" spans="1:10" s="1" customFormat="1" x14ac:dyDescent="0.25">
      <c r="A12" s="16" t="s">
        <v>9</v>
      </c>
      <c r="B12" s="6">
        <v>0</v>
      </c>
      <c r="C12" s="10">
        <f>SUM(C10:C11)</f>
        <v>871</v>
      </c>
      <c r="D12" s="22">
        <f t="shared" ref="D12:J12" si="0">SUM(D10:D11)</f>
        <v>1351</v>
      </c>
      <c r="E12" s="10">
        <f t="shared" si="0"/>
        <v>2503</v>
      </c>
      <c r="F12" s="10">
        <f t="shared" si="0"/>
        <v>2491</v>
      </c>
      <c r="G12" s="10">
        <f t="shared" si="0"/>
        <v>2392</v>
      </c>
      <c r="H12" s="10">
        <f t="shared" si="0"/>
        <v>2173</v>
      </c>
      <c r="I12" s="10">
        <f t="shared" si="0"/>
        <v>2506</v>
      </c>
      <c r="J12" s="10">
        <f t="shared" si="0"/>
        <v>0</v>
      </c>
    </row>
    <row r="13" spans="1:10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s="1" customFormat="1" x14ac:dyDescent="0.25">
      <c r="A14" s="14" t="s">
        <v>10</v>
      </c>
      <c r="B14" s="7" t="s">
        <v>11</v>
      </c>
      <c r="C14" s="19" t="str">
        <f>C9</f>
        <v>Janeiro</v>
      </c>
      <c r="D14" s="20" t="str">
        <f t="shared" ref="D14:J14" si="1">D9</f>
        <v>Fevereiro</v>
      </c>
      <c r="E14" s="21" t="str">
        <f t="shared" si="1"/>
        <v>Março</v>
      </c>
      <c r="F14" s="21" t="str">
        <f t="shared" si="1"/>
        <v>Abril</v>
      </c>
      <c r="G14" s="21" t="str">
        <f t="shared" si="1"/>
        <v>Maio</v>
      </c>
      <c r="H14" s="21" t="str">
        <f t="shared" si="1"/>
        <v>Junho</v>
      </c>
      <c r="I14" s="21" t="str">
        <f t="shared" si="1"/>
        <v>Julho</v>
      </c>
      <c r="J14" s="21" t="str">
        <f t="shared" si="1"/>
        <v>Agosto</v>
      </c>
    </row>
    <row r="15" spans="1:10" s="13" customFormat="1" x14ac:dyDescent="0.25">
      <c r="A15" s="15" t="s">
        <v>32</v>
      </c>
      <c r="B15" s="32">
        <v>132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</row>
    <row r="16" spans="1:10" s="13" customFormat="1" x14ac:dyDescent="0.25">
      <c r="A16" s="15" t="s">
        <v>33</v>
      </c>
      <c r="B16" s="32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/>
    </row>
    <row r="17" spans="1:10" s="1" customFormat="1" x14ac:dyDescent="0.25">
      <c r="A17" s="16" t="s">
        <v>12</v>
      </c>
      <c r="B17" s="32"/>
      <c r="C17" s="10">
        <f t="shared" ref="C17:J17" si="2">SUM(C15:C16)</f>
        <v>0</v>
      </c>
      <c r="D17" s="22">
        <f t="shared" si="2"/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10">
        <f t="shared" si="2"/>
        <v>0</v>
      </c>
      <c r="J17" s="10">
        <f t="shared" si="2"/>
        <v>0</v>
      </c>
    </row>
    <row r="18" spans="1:10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25">
      <c r="A19" s="14" t="s">
        <v>13</v>
      </c>
      <c r="B19" s="7" t="s">
        <v>11</v>
      </c>
      <c r="C19" s="19" t="str">
        <f t="shared" ref="C19:J19" si="3">C14</f>
        <v>Janeiro</v>
      </c>
      <c r="D19" s="20" t="str">
        <f t="shared" si="3"/>
        <v>Fevereiro</v>
      </c>
      <c r="E19" s="21" t="str">
        <f t="shared" si="3"/>
        <v>Março</v>
      </c>
      <c r="F19" s="21" t="str">
        <f t="shared" si="3"/>
        <v>Abril</v>
      </c>
      <c r="G19" s="21" t="str">
        <f t="shared" si="3"/>
        <v>Maio</v>
      </c>
      <c r="H19" s="21" t="str">
        <f t="shared" si="3"/>
        <v>Junho</v>
      </c>
      <c r="I19" s="21" t="str">
        <f t="shared" si="3"/>
        <v>Julho</v>
      </c>
      <c r="J19" s="21" t="str">
        <f t="shared" si="3"/>
        <v>Agosto</v>
      </c>
    </row>
    <row r="20" spans="1:10" x14ac:dyDescent="0.25">
      <c r="A20" s="17" t="s">
        <v>14</v>
      </c>
      <c r="B20" s="32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/>
    </row>
    <row r="21" spans="1:10" x14ac:dyDescent="0.25">
      <c r="A21" s="17" t="s">
        <v>15</v>
      </c>
      <c r="B21" s="32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</row>
    <row r="22" spans="1:10" x14ac:dyDescent="0.25">
      <c r="A22" s="17" t="s">
        <v>16</v>
      </c>
      <c r="B22" s="32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</row>
    <row r="23" spans="1:10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25.5" x14ac:dyDescent="0.25">
      <c r="A24" s="14" t="s">
        <v>17</v>
      </c>
      <c r="B24" s="7" t="s">
        <v>11</v>
      </c>
      <c r="C24" s="19" t="str">
        <f t="shared" ref="C24:J24" si="4">C19</f>
        <v>Janeiro</v>
      </c>
      <c r="D24" s="20" t="str">
        <f t="shared" si="4"/>
        <v>Fevereiro</v>
      </c>
      <c r="E24" s="21" t="str">
        <f t="shared" si="4"/>
        <v>Março</v>
      </c>
      <c r="F24" s="21" t="str">
        <f t="shared" si="4"/>
        <v>Abril</v>
      </c>
      <c r="G24" s="21" t="str">
        <f t="shared" si="4"/>
        <v>Maio</v>
      </c>
      <c r="H24" s="21" t="str">
        <f t="shared" si="4"/>
        <v>Junho</v>
      </c>
      <c r="I24" s="21" t="str">
        <f t="shared" si="4"/>
        <v>Julho</v>
      </c>
      <c r="J24" s="21" t="str">
        <f t="shared" si="4"/>
        <v>Agosto</v>
      </c>
    </row>
    <row r="25" spans="1:10" x14ac:dyDescent="0.25">
      <c r="A25" s="16" t="s">
        <v>30</v>
      </c>
      <c r="B25" s="12">
        <v>707</v>
      </c>
      <c r="C25" s="3">
        <v>0</v>
      </c>
      <c r="D25" s="3">
        <v>44</v>
      </c>
      <c r="E25" s="3">
        <v>89</v>
      </c>
      <c r="F25" s="3">
        <v>0</v>
      </c>
      <c r="G25" s="3">
        <v>0</v>
      </c>
      <c r="H25" s="3">
        <v>0</v>
      </c>
      <c r="I25" s="3">
        <v>0</v>
      </c>
      <c r="J25" s="5"/>
    </row>
    <row r="26" spans="1:10" x14ac:dyDescent="0.25">
      <c r="A26" s="16" t="s">
        <v>31</v>
      </c>
      <c r="B26" s="12">
        <v>100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5"/>
    </row>
    <row r="27" spans="1:1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14" t="s">
        <v>18</v>
      </c>
      <c r="B28" s="11" t="s">
        <v>11</v>
      </c>
      <c r="C28" s="19" t="str">
        <f>C24</f>
        <v>Janeiro</v>
      </c>
      <c r="D28" s="19" t="str">
        <f t="shared" ref="D28:J28" si="5">D24</f>
        <v>Fevereiro</v>
      </c>
      <c r="E28" s="19" t="str">
        <f t="shared" si="5"/>
        <v>Março</v>
      </c>
      <c r="F28" s="19" t="str">
        <f t="shared" si="5"/>
        <v>Abril</v>
      </c>
      <c r="G28" s="19" t="str">
        <f t="shared" si="5"/>
        <v>Maio</v>
      </c>
      <c r="H28" s="19" t="str">
        <f t="shared" si="5"/>
        <v>Junho</v>
      </c>
      <c r="I28" s="19" t="str">
        <f t="shared" si="5"/>
        <v>Julho</v>
      </c>
      <c r="J28" s="19" t="str">
        <f t="shared" si="5"/>
        <v>Agosto</v>
      </c>
    </row>
    <row r="29" spans="1:10" x14ac:dyDescent="0.25">
      <c r="A29" s="16" t="s">
        <v>19</v>
      </c>
      <c r="B29" s="28">
        <v>410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/>
    </row>
    <row r="30" spans="1:10" x14ac:dyDescent="0.25">
      <c r="A30" s="16" t="s">
        <v>20</v>
      </c>
      <c r="B30" s="28"/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/>
    </row>
    <row r="31" spans="1:10" x14ac:dyDescent="0.25">
      <c r="A31" s="16" t="s">
        <v>21</v>
      </c>
      <c r="B31" s="28"/>
      <c r="C31" s="3">
        <v>533</v>
      </c>
      <c r="D31" s="3">
        <v>636</v>
      </c>
      <c r="E31" s="3">
        <v>876</v>
      </c>
      <c r="F31" s="3">
        <v>1231</v>
      </c>
      <c r="G31" s="3">
        <v>1042</v>
      </c>
      <c r="H31" s="3">
        <v>639</v>
      </c>
      <c r="I31" s="3">
        <v>773</v>
      </c>
      <c r="J31" s="3"/>
    </row>
    <row r="32" spans="1:10" x14ac:dyDescent="0.25">
      <c r="A32" s="16" t="s">
        <v>22</v>
      </c>
      <c r="B32" s="28"/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25">
      <c r="A34" s="33" t="s">
        <v>23</v>
      </c>
      <c r="B34" s="33"/>
      <c r="C34" s="19" t="str">
        <f>C28</f>
        <v>Janeiro</v>
      </c>
      <c r="D34" s="20" t="str">
        <f t="shared" ref="D34:J34" si="6">D28</f>
        <v>Fevereiro</v>
      </c>
      <c r="E34" s="21" t="str">
        <f t="shared" si="6"/>
        <v>Março</v>
      </c>
      <c r="F34" s="21" t="str">
        <f t="shared" si="6"/>
        <v>Abril</v>
      </c>
      <c r="G34" s="21" t="str">
        <f t="shared" si="6"/>
        <v>Maio</v>
      </c>
      <c r="H34" s="21" t="str">
        <f t="shared" si="6"/>
        <v>Junho</v>
      </c>
      <c r="I34" s="21" t="str">
        <f t="shared" si="6"/>
        <v>Julho</v>
      </c>
      <c r="J34" s="21" t="str">
        <f t="shared" si="6"/>
        <v>Agosto</v>
      </c>
    </row>
    <row r="35" spans="1:10" x14ac:dyDescent="0.25">
      <c r="A35" s="34" t="s">
        <v>24</v>
      </c>
      <c r="B35" s="34"/>
      <c r="C35" s="9">
        <v>1933</v>
      </c>
      <c r="D35" s="9">
        <v>1676</v>
      </c>
      <c r="E35" s="8">
        <v>3500</v>
      </c>
      <c r="F35" s="8">
        <v>1972</v>
      </c>
      <c r="G35" s="8">
        <v>1870</v>
      </c>
      <c r="H35" s="8">
        <v>1265</v>
      </c>
      <c r="I35" s="8">
        <v>821</v>
      </c>
      <c r="J35" s="8"/>
    </row>
    <row r="36" spans="1:10" s="2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5">
      <c r="A37" s="29" t="s">
        <v>25</v>
      </c>
      <c r="B37" s="29"/>
      <c r="C37" s="19" t="str">
        <f>C34</f>
        <v>Janeiro</v>
      </c>
      <c r="D37" s="20" t="str">
        <f t="shared" ref="D37:J37" si="7">D34</f>
        <v>Fevereiro</v>
      </c>
      <c r="E37" s="21" t="str">
        <f t="shared" si="7"/>
        <v>Março</v>
      </c>
      <c r="F37" s="21" t="str">
        <f t="shared" si="7"/>
        <v>Abril</v>
      </c>
      <c r="G37" s="21" t="str">
        <f t="shared" si="7"/>
        <v>Maio</v>
      </c>
      <c r="H37" s="21" t="str">
        <f t="shared" si="7"/>
        <v>Junho</v>
      </c>
      <c r="I37" s="21" t="str">
        <f t="shared" si="7"/>
        <v>Julho</v>
      </c>
      <c r="J37" s="21" t="str">
        <f t="shared" si="7"/>
        <v>Agosto</v>
      </c>
    </row>
    <row r="38" spans="1:10" x14ac:dyDescent="0.25">
      <c r="A38" s="30" t="s">
        <v>19</v>
      </c>
      <c r="B38" s="30"/>
      <c r="C38" s="9">
        <v>26</v>
      </c>
      <c r="D38" s="9">
        <v>52</v>
      </c>
      <c r="E38" s="8">
        <v>140</v>
      </c>
      <c r="F38" s="8">
        <v>93</v>
      </c>
      <c r="G38" s="8">
        <v>80</v>
      </c>
      <c r="H38" s="26">
        <v>51</v>
      </c>
      <c r="I38" s="26">
        <v>86</v>
      </c>
      <c r="J38" s="8"/>
    </row>
    <row r="39" spans="1:10" x14ac:dyDescent="0.25">
      <c r="A39" s="30" t="s">
        <v>21</v>
      </c>
      <c r="B39" s="30"/>
      <c r="C39" s="9">
        <f>980-C31</f>
        <v>447</v>
      </c>
      <c r="D39" s="9">
        <f>1162-D31</f>
        <v>526</v>
      </c>
      <c r="E39" s="8">
        <f>1799-E31</f>
        <v>923</v>
      </c>
      <c r="F39" s="8">
        <f>2073-F31</f>
        <v>842</v>
      </c>
      <c r="G39" s="8">
        <f>1721-G31</f>
        <v>679</v>
      </c>
      <c r="H39" s="26">
        <v>482</v>
      </c>
      <c r="I39" s="26">
        <v>627</v>
      </c>
      <c r="J39" s="8"/>
    </row>
    <row r="40" spans="1:10" x14ac:dyDescent="0.25">
      <c r="A40" s="30" t="s">
        <v>20</v>
      </c>
      <c r="B40" s="30"/>
      <c r="C40" s="9">
        <v>331</v>
      </c>
      <c r="D40" s="9">
        <v>543</v>
      </c>
      <c r="E40" s="8">
        <v>866</v>
      </c>
      <c r="F40" s="8">
        <v>930</v>
      </c>
      <c r="G40" s="8">
        <v>131</v>
      </c>
      <c r="H40" s="26">
        <v>136</v>
      </c>
      <c r="I40" s="26">
        <v>434</v>
      </c>
      <c r="J40" s="8"/>
    </row>
    <row r="41" spans="1:10" x14ac:dyDescent="0.25">
      <c r="A41" s="30" t="s">
        <v>22</v>
      </c>
      <c r="B41" s="30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26">
        <v>0</v>
      </c>
      <c r="I41" s="26">
        <v>0</v>
      </c>
      <c r="J41" s="8"/>
    </row>
    <row r="43" spans="1:10" ht="27.75" customHeight="1" x14ac:dyDescent="0.25">
      <c r="A43" s="35" t="s">
        <v>35</v>
      </c>
      <c r="B43" s="36"/>
      <c r="C43" s="36"/>
      <c r="D43" s="36"/>
      <c r="E43" s="36"/>
      <c r="F43" s="36"/>
      <c r="G43" s="36"/>
      <c r="H43" s="36"/>
      <c r="I43" s="36"/>
      <c r="J43" s="37"/>
    </row>
  </sheetData>
  <mergeCells count="20">
    <mergeCell ref="A43:J43"/>
    <mergeCell ref="A40:B40"/>
    <mergeCell ref="A41:B41"/>
    <mergeCell ref="A27:J27"/>
    <mergeCell ref="A33:J33"/>
    <mergeCell ref="A34:B34"/>
    <mergeCell ref="A35:B35"/>
    <mergeCell ref="B29:B32"/>
    <mergeCell ref="A1:J6"/>
    <mergeCell ref="A36:J36"/>
    <mergeCell ref="A37:B37"/>
    <mergeCell ref="A38:B38"/>
    <mergeCell ref="A39:B39"/>
    <mergeCell ref="A7:J7"/>
    <mergeCell ref="A8:J8"/>
    <mergeCell ref="A13:J13"/>
    <mergeCell ref="A18:J18"/>
    <mergeCell ref="A23:J23"/>
    <mergeCell ref="B15:B17"/>
    <mergeCell ref="B20:B22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2021-06-30T14:19:27Z</cp:lastPrinted>
  <dcterms:created xsi:type="dcterms:W3CDTF">2016-06-10T12:45:00Z</dcterms:created>
  <dcterms:modified xsi:type="dcterms:W3CDTF">2021-09-09T21:33:52Z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