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LUZIANIA\2021\F.13_JUN2021\G.11\"/>
    </mc:Choice>
  </mc:AlternateContent>
  <xr:revisionPtr revIDLastSave="0" documentId="13_ncr:1_{07190197-6F2A-4DBE-B311-992C066CCE7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rodução" sheetId="5" r:id="rId1"/>
  </sheets>
  <definedNames>
    <definedName name="_xlnm.Print_Area" localSheetId="0">Produção!$A$5:$J$39</definedName>
  </definedNames>
  <calcPr calcId="191029" iterateDelta="1E-4"/>
</workbook>
</file>

<file path=xl/calcChain.xml><?xml version="1.0" encoding="utf-8"?>
<calcChain xmlns="http://schemas.openxmlformats.org/spreadsheetml/2006/main">
  <c r="G37" i="5" l="1"/>
  <c r="F37" i="5"/>
  <c r="E37" i="5"/>
  <c r="D37" i="5"/>
  <c r="C37" i="5"/>
  <c r="J12" i="5"/>
  <c r="J17" i="5" s="1"/>
  <c r="J22" i="5" s="1"/>
  <c r="I12" i="5"/>
  <c r="I17" i="5" s="1"/>
  <c r="I22" i="5" s="1"/>
  <c r="I26" i="5" s="1"/>
  <c r="H12" i="5"/>
  <c r="H17" i="5" s="1"/>
  <c r="H22" i="5" s="1"/>
  <c r="G12" i="5"/>
  <c r="G17" i="5" s="1"/>
  <c r="G22" i="5" s="1"/>
  <c r="F12" i="5"/>
  <c r="F17" i="5" s="1"/>
  <c r="F22" i="5" s="1"/>
  <c r="E12" i="5"/>
  <c r="E17" i="5" s="1"/>
  <c r="E22" i="5" s="1"/>
  <c r="E26" i="5" s="1"/>
  <c r="D12" i="5"/>
  <c r="D17" i="5" s="1"/>
  <c r="D22" i="5" s="1"/>
  <c r="C12" i="5"/>
  <c r="C17" i="5" s="1"/>
  <c r="C22" i="5" s="1"/>
  <c r="C26" i="5" s="1"/>
  <c r="H26" i="5" l="1"/>
  <c r="H32" i="5" s="1"/>
  <c r="H35" i="5" s="1"/>
  <c r="G26" i="5"/>
  <c r="G32" i="5" s="1"/>
  <c r="G35" i="5" s="1"/>
  <c r="J26" i="5"/>
  <c r="J32" i="5" s="1"/>
  <c r="J35" i="5" s="1"/>
  <c r="C32" i="5"/>
  <c r="C35" i="5" s="1"/>
  <c r="F26" i="5"/>
  <c r="F32" i="5" s="1"/>
  <c r="F35" i="5" s="1"/>
  <c r="E32" i="5"/>
  <c r="E35" i="5" s="1"/>
  <c r="D26" i="5"/>
  <c r="D32" i="5" s="1"/>
  <c r="D35" i="5" s="1"/>
  <c r="I32" i="5"/>
  <c r="I35" i="5" s="1"/>
  <c r="J15" i="5" l="1"/>
  <c r="I15" i="5"/>
  <c r="H15" i="5"/>
  <c r="G15" i="5"/>
  <c r="F15" i="5"/>
  <c r="E15" i="5"/>
  <c r="D15" i="5"/>
  <c r="C15" i="5"/>
  <c r="J10" i="5"/>
  <c r="I10" i="5"/>
  <c r="H10" i="5"/>
  <c r="G10" i="5"/>
  <c r="F10" i="5"/>
  <c r="E10" i="5"/>
  <c r="D10" i="5"/>
  <c r="C10" i="5"/>
</calcChain>
</file>

<file path=xl/sharedStrings.xml><?xml version="1.0" encoding="utf-8"?>
<sst xmlns="http://schemas.openxmlformats.org/spreadsheetml/2006/main" count="43" uniqueCount="36">
  <si>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</si>
  <si>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</si>
  <si>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</si>
  <si>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</si>
  <si>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</si>
  <si>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</si>
  <si>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</si>
  <si>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</si>
  <si>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</si>
  <si>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</si>
  <si>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</si>
  <si>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</si>
  <si>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Total</t>
  </si>
  <si>
    <t>Cirurgias Programadas</t>
  </si>
  <si>
    <t>Cirurgia Geral</t>
  </si>
  <si>
    <t>Ginecologia</t>
  </si>
  <si>
    <t>Ortopedia</t>
  </si>
  <si>
    <t>Consulta Médica Ambulatorial Detalhada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</si>
  <si>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</si>
  <si>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</si>
  <si>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</si>
  <si>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</si>
  <si>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</si>
  <si>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</si>
  <si>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</si>
  <si>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SADT Interno</t>
  </si>
  <si>
    <t>Janeiro</t>
  </si>
  <si>
    <t>Fevereiro</t>
  </si>
  <si>
    <t>Março</t>
  </si>
  <si>
    <t>Abril</t>
  </si>
  <si>
    <t>Consulta Médica</t>
  </si>
  <si>
    <t>Pequenos Procedimentos Cirúrgicos</t>
  </si>
  <si>
    <t>Clínica</t>
  </si>
  <si>
    <t>Cirúrgica</t>
  </si>
  <si>
    <t>Hospital Regional de Luziânia</t>
  </si>
  <si>
    <r>
      <t>Fundamento legal:</t>
    </r>
    <r>
      <rPr>
        <sz val="9"/>
        <color rgb="FF000000"/>
        <rFont val="Arial"/>
        <family val="2"/>
      </rPr>
      <t xml:space="preserve"> Item 12.1.q da Minuta Padrão do Contrato de Gestão-PGE; Item 32, anexo II da Resolução Normativa nº 013/2017 TCE-GO e Art. 6º, § 4º, inciso I da Lei Estadual n° 18.025/2013 | Item 3.11 da Metodologia de avaliação O.S. CGE-TCE 2021</t>
    </r>
    <r>
      <rPr>
        <b/>
        <sz val="9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</si>
</sst>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distributed"/>
    </xf>
    <xf numFmtId="0" fontId="6" fillId="5" borderId="3" xfId="0" applyFont="1" applyFill="1" applyBorder="1" applyAlignment="1">
      <alignment horizontal="left" vertical="distributed"/>
    </xf>
    <xf numFmtId="0" fontId="6" fillId="5" borderId="4" xfId="0" applyFont="1" applyFill="1" applyBorder="1" applyAlignment="1">
      <alignment horizontal="left" vertical="distributed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466725</xdr:colOff>
      <xdr:row>0</xdr:row>
      <xdr:rowOff>104774</xdr:rowOff>
    </xdr:from>
    <xdr:to>
      <xdr:col>9</xdr:col>
      <xdr:colOff>638175</xdr:colOff>
      <xdr:row>3</xdr:row>
      <xdr:rowOff>95249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9FF10DA3-4E57-4A9C-802E-9F30C7BBB15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04774"/>
          <a:ext cx="1714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142875</xdr:rowOff>
    </xdr:from>
    <xdr:to>
      <xdr:col>0</xdr:col>
      <xdr:colOff>1952625</xdr:colOff>
      <xdr:row>3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C8762C-EA6F-4605-9633-2BB1569A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8383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tabSelected="1" defaultGridColor="0" topLeftCell="A22" colorId="0" zoomScaleSheetLayoutView="100" workbookViewId="0">
      <selection activeCell="L6" sqref="L6"/>
    </sheetView>
  </sheetViews>
  <sheetFormatPr defaultColWidth="8.7109375" defaultRowHeight="15" x14ac:dyDescent="0.25"/>
  <cols>
    <col min="1" max="1" width="35.140625" style="18" bestFit="1" customWidth="1"/>
    <col min="2" max="2" width="10.28515625" bestFit="1" customWidth="1"/>
    <col min="3" max="10" width="11.5703125" customWidth="1"/>
  </cols>
  <sheetData>
    <row r="1" spans="1:10" x14ac:dyDescent="0.25">
      <c r="A1" s="38"/>
      <c r="B1" s="37"/>
      <c r="C1" s="37"/>
      <c r="D1" s="37"/>
      <c r="E1" s="37"/>
      <c r="F1" s="37"/>
      <c r="G1" s="37"/>
      <c r="H1" s="37"/>
      <c r="I1" s="37"/>
      <c r="J1" s="39"/>
    </row>
    <row r="2" spans="1:10" x14ac:dyDescent="0.25">
      <c r="A2" s="38"/>
      <c r="B2" s="37"/>
      <c r="C2" s="37"/>
      <c r="D2" s="37"/>
      <c r="E2" s="37"/>
      <c r="F2" s="37"/>
      <c r="G2" s="37"/>
      <c r="H2" s="37"/>
      <c r="I2" s="37"/>
      <c r="J2" s="39"/>
    </row>
    <row r="3" spans="1:10" x14ac:dyDescent="0.25">
      <c r="A3" s="38"/>
      <c r="B3" s="37"/>
      <c r="C3" s="37"/>
      <c r="D3" s="37"/>
      <c r="E3" s="37"/>
      <c r="F3" s="37"/>
      <c r="G3" s="37"/>
      <c r="H3" s="37"/>
      <c r="I3" s="37"/>
      <c r="J3" s="39"/>
    </row>
    <row r="4" spans="1:10" x14ac:dyDescent="0.25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36" t="s">
        <v>34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s="1" customFormat="1" x14ac:dyDescent="0.25">
      <c r="A7" s="14" t="s">
        <v>1</v>
      </c>
      <c r="B7" s="7" t="s">
        <v>2</v>
      </c>
      <c r="C7" s="19" t="s">
        <v>26</v>
      </c>
      <c r="D7" s="20" t="s">
        <v>27</v>
      </c>
      <c r="E7" s="21" t="s">
        <v>28</v>
      </c>
      <c r="F7" s="21" t="s">
        <v>29</v>
      </c>
      <c r="G7" s="21" t="s">
        <v>3</v>
      </c>
      <c r="H7" s="21" t="s">
        <v>4</v>
      </c>
      <c r="I7" s="21" t="s">
        <v>5</v>
      </c>
      <c r="J7" s="21" t="s">
        <v>6</v>
      </c>
    </row>
    <row r="8" spans="1:10" x14ac:dyDescent="0.25">
      <c r="A8" s="15" t="s">
        <v>7</v>
      </c>
      <c r="B8" s="4">
        <v>0</v>
      </c>
      <c r="C8" s="23">
        <v>482</v>
      </c>
      <c r="D8" s="24">
        <v>752</v>
      </c>
      <c r="E8" s="24">
        <v>1400</v>
      </c>
      <c r="F8" s="25">
        <v>1396</v>
      </c>
      <c r="G8" s="25">
        <v>1326</v>
      </c>
      <c r="H8" s="8">
        <v>1257</v>
      </c>
      <c r="I8" s="8"/>
      <c r="J8" s="8"/>
    </row>
    <row r="9" spans="1:10" x14ac:dyDescent="0.25">
      <c r="A9" s="15" t="s">
        <v>8</v>
      </c>
      <c r="B9" s="4">
        <v>0</v>
      </c>
      <c r="C9" s="23">
        <v>389</v>
      </c>
      <c r="D9" s="24">
        <v>599</v>
      </c>
      <c r="E9" s="24">
        <v>1103</v>
      </c>
      <c r="F9" s="25">
        <v>1095</v>
      </c>
      <c r="G9" s="25">
        <v>1066</v>
      </c>
      <c r="H9" s="8">
        <v>916</v>
      </c>
      <c r="I9" s="8"/>
      <c r="J9" s="8"/>
    </row>
    <row r="10" spans="1:10" s="1" customFormat="1" x14ac:dyDescent="0.25">
      <c r="A10" s="16" t="s">
        <v>9</v>
      </c>
      <c r="B10" s="6">
        <v>0</v>
      </c>
      <c r="C10" s="10">
        <f>SUM(C8:C9)</f>
        <v>871</v>
      </c>
      <c r="D10" s="22">
        <f t="shared" ref="D10:J10" si="0">SUM(D8:D9)</f>
        <v>1351</v>
      </c>
      <c r="E10" s="10">
        <f t="shared" si="0"/>
        <v>2503</v>
      </c>
      <c r="F10" s="10">
        <f t="shared" si="0"/>
        <v>2491</v>
      </c>
      <c r="G10" s="10">
        <f t="shared" si="0"/>
        <v>2392</v>
      </c>
      <c r="H10" s="10">
        <f t="shared" si="0"/>
        <v>2173</v>
      </c>
      <c r="I10" s="10">
        <f t="shared" si="0"/>
        <v>0</v>
      </c>
      <c r="J10" s="10">
        <f t="shared" si="0"/>
        <v>0</v>
      </c>
    </row>
    <row r="11" spans="1:10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0" s="1" customFormat="1" x14ac:dyDescent="0.25">
      <c r="A12" s="14" t="s">
        <v>10</v>
      </c>
      <c r="B12" s="7" t="s">
        <v>11</v>
      </c>
      <c r="C12" s="19" t="str">
        <f>C7</f>
        <v>Janeiro</v>
      </c>
      <c r="D12" s="20" t="str">
        <f t="shared" ref="D12:J12" si="1">D7</f>
        <v>Fevereiro</v>
      </c>
      <c r="E12" s="21" t="str">
        <f t="shared" si="1"/>
        <v>Março</v>
      </c>
      <c r="F12" s="21" t="str">
        <f t="shared" si="1"/>
        <v>Abril</v>
      </c>
      <c r="G12" s="21" t="str">
        <f t="shared" si="1"/>
        <v>Maio</v>
      </c>
      <c r="H12" s="21" t="str">
        <f t="shared" si="1"/>
        <v>Junho</v>
      </c>
      <c r="I12" s="21" t="str">
        <f t="shared" si="1"/>
        <v>Julho</v>
      </c>
      <c r="J12" s="21" t="str">
        <f t="shared" si="1"/>
        <v>Agosto</v>
      </c>
    </row>
    <row r="13" spans="1:10" s="13" customFormat="1" x14ac:dyDescent="0.25">
      <c r="A13" s="15" t="s">
        <v>32</v>
      </c>
      <c r="B13" s="28">
        <v>132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/>
      <c r="J13" s="8"/>
    </row>
    <row r="14" spans="1:10" s="13" customFormat="1" x14ac:dyDescent="0.25">
      <c r="A14" s="15" t="s">
        <v>33</v>
      </c>
      <c r="B14" s="28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/>
      <c r="J14" s="8"/>
    </row>
    <row r="15" spans="1:10" s="1" customFormat="1" x14ac:dyDescent="0.25">
      <c r="A15" s="16" t="s">
        <v>12</v>
      </c>
      <c r="B15" s="28"/>
      <c r="C15" s="10">
        <f t="shared" ref="C15:J15" si="2">SUM(C13:C14)</f>
        <v>0</v>
      </c>
      <c r="D15" s="22">
        <f t="shared" si="2"/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si="2"/>
        <v>0</v>
      </c>
    </row>
    <row r="16" spans="1:10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14" t="s">
        <v>13</v>
      </c>
      <c r="B17" s="7" t="s">
        <v>11</v>
      </c>
      <c r="C17" s="19" t="str">
        <f t="shared" ref="C17:J17" si="3">C12</f>
        <v>Janeiro</v>
      </c>
      <c r="D17" s="20" t="str">
        <f t="shared" si="3"/>
        <v>Fevereiro</v>
      </c>
      <c r="E17" s="21" t="str">
        <f t="shared" si="3"/>
        <v>Março</v>
      </c>
      <c r="F17" s="21" t="str">
        <f t="shared" si="3"/>
        <v>Abril</v>
      </c>
      <c r="G17" s="21" t="str">
        <f t="shared" si="3"/>
        <v>Maio</v>
      </c>
      <c r="H17" s="21" t="str">
        <f t="shared" si="3"/>
        <v>Junho</v>
      </c>
      <c r="I17" s="21" t="str">
        <f t="shared" si="3"/>
        <v>Julho</v>
      </c>
      <c r="J17" s="21" t="str">
        <f t="shared" si="3"/>
        <v>Agosto</v>
      </c>
    </row>
    <row r="18" spans="1:10" x14ac:dyDescent="0.25">
      <c r="A18" s="17" t="s">
        <v>14</v>
      </c>
      <c r="B18" s="28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</row>
    <row r="19" spans="1:10" x14ac:dyDescent="0.25">
      <c r="A19" s="17" t="s">
        <v>15</v>
      </c>
      <c r="B19" s="28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</row>
    <row r="20" spans="1:10" x14ac:dyDescent="0.25">
      <c r="A20" s="17" t="s">
        <v>16</v>
      </c>
      <c r="B20" s="2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5.5" x14ac:dyDescent="0.25">
      <c r="A22" s="14" t="s">
        <v>17</v>
      </c>
      <c r="B22" s="7" t="s">
        <v>11</v>
      </c>
      <c r="C22" s="19" t="str">
        <f t="shared" ref="C22:J22" si="4">C17</f>
        <v>Janeiro</v>
      </c>
      <c r="D22" s="20" t="str">
        <f t="shared" si="4"/>
        <v>Fevereiro</v>
      </c>
      <c r="E22" s="21" t="str">
        <f t="shared" si="4"/>
        <v>Março</v>
      </c>
      <c r="F22" s="21" t="str">
        <f t="shared" si="4"/>
        <v>Abril</v>
      </c>
      <c r="G22" s="21" t="str">
        <f t="shared" si="4"/>
        <v>Maio</v>
      </c>
      <c r="H22" s="21" t="str">
        <f t="shared" si="4"/>
        <v>Junho</v>
      </c>
      <c r="I22" s="21" t="str">
        <f t="shared" si="4"/>
        <v>Julho</v>
      </c>
      <c r="J22" s="21" t="str">
        <f t="shared" si="4"/>
        <v>Agosto</v>
      </c>
    </row>
    <row r="23" spans="1:10" x14ac:dyDescent="0.25">
      <c r="A23" s="16" t="s">
        <v>30</v>
      </c>
      <c r="B23" s="12">
        <v>707</v>
      </c>
      <c r="C23" s="3">
        <v>0</v>
      </c>
      <c r="D23" s="3">
        <v>44</v>
      </c>
      <c r="E23" s="3">
        <v>89</v>
      </c>
      <c r="F23" s="3">
        <v>0</v>
      </c>
      <c r="G23" s="3">
        <v>0</v>
      </c>
      <c r="H23" s="5">
        <v>0</v>
      </c>
      <c r="I23" s="5"/>
      <c r="J23" s="5"/>
    </row>
    <row r="24" spans="1:10" x14ac:dyDescent="0.25">
      <c r="A24" s="16" t="s">
        <v>31</v>
      </c>
      <c r="B24" s="12">
        <v>100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5">
        <v>0</v>
      </c>
      <c r="I24" s="5"/>
      <c r="J24" s="5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25">
      <c r="A26" s="14" t="s">
        <v>18</v>
      </c>
      <c r="B26" s="11" t="s">
        <v>11</v>
      </c>
      <c r="C26" s="19" t="str">
        <f>C22</f>
        <v>Janeiro</v>
      </c>
      <c r="D26" s="19" t="str">
        <f t="shared" ref="D26:J26" si="5">D22</f>
        <v>Fevereiro</v>
      </c>
      <c r="E26" s="19" t="str">
        <f t="shared" si="5"/>
        <v>Março</v>
      </c>
      <c r="F26" s="19" t="str">
        <f t="shared" si="5"/>
        <v>Abril</v>
      </c>
      <c r="G26" s="19" t="str">
        <f t="shared" si="5"/>
        <v>Maio</v>
      </c>
      <c r="H26" s="19" t="str">
        <f t="shared" si="5"/>
        <v>Junho</v>
      </c>
      <c r="I26" s="19" t="str">
        <f t="shared" si="5"/>
        <v>Julho</v>
      </c>
      <c r="J26" s="19" t="str">
        <f t="shared" si="5"/>
        <v>Agosto</v>
      </c>
    </row>
    <row r="27" spans="1:10" x14ac:dyDescent="0.25">
      <c r="A27" s="16" t="s">
        <v>19</v>
      </c>
      <c r="B27" s="27">
        <v>410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/>
      <c r="J27" s="3"/>
    </row>
    <row r="28" spans="1:10" x14ac:dyDescent="0.25">
      <c r="A28" s="16" t="s">
        <v>20</v>
      </c>
      <c r="B28" s="27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/>
      <c r="J28" s="3"/>
    </row>
    <row r="29" spans="1:10" x14ac:dyDescent="0.25">
      <c r="A29" s="16" t="s">
        <v>21</v>
      </c>
      <c r="B29" s="27"/>
      <c r="C29" s="3">
        <v>533</v>
      </c>
      <c r="D29" s="3">
        <v>636</v>
      </c>
      <c r="E29" s="3">
        <v>876</v>
      </c>
      <c r="F29" s="3">
        <v>1231</v>
      </c>
      <c r="G29" s="3">
        <v>1042</v>
      </c>
      <c r="H29" s="3">
        <v>639</v>
      </c>
      <c r="I29" s="3"/>
      <c r="J29" s="3"/>
    </row>
    <row r="30" spans="1:10" x14ac:dyDescent="0.25">
      <c r="A30" s="16" t="s">
        <v>22</v>
      </c>
      <c r="B30" s="27"/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/>
      <c r="J30" s="3"/>
    </row>
    <row r="31" spans="1:10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x14ac:dyDescent="0.25">
      <c r="A32" s="30" t="s">
        <v>23</v>
      </c>
      <c r="B32" s="30"/>
      <c r="C32" s="19" t="str">
        <f>C26</f>
        <v>Janeiro</v>
      </c>
      <c r="D32" s="20" t="str">
        <f t="shared" ref="D32:J32" si="6">D26</f>
        <v>Fevereiro</v>
      </c>
      <c r="E32" s="21" t="str">
        <f t="shared" si="6"/>
        <v>Março</v>
      </c>
      <c r="F32" s="21" t="str">
        <f t="shared" si="6"/>
        <v>Abril</v>
      </c>
      <c r="G32" s="21" t="str">
        <f t="shared" si="6"/>
        <v>Maio</v>
      </c>
      <c r="H32" s="21" t="str">
        <f t="shared" si="6"/>
        <v>Junho</v>
      </c>
      <c r="I32" s="21" t="str">
        <f t="shared" si="6"/>
        <v>Julho</v>
      </c>
      <c r="J32" s="21" t="str">
        <f t="shared" si="6"/>
        <v>Agosto</v>
      </c>
    </row>
    <row r="33" spans="1:10" x14ac:dyDescent="0.25">
      <c r="A33" s="31" t="s">
        <v>24</v>
      </c>
      <c r="B33" s="31"/>
      <c r="C33" s="9">
        <v>1933</v>
      </c>
      <c r="D33" s="9">
        <v>1676</v>
      </c>
      <c r="E33" s="8">
        <v>3500</v>
      </c>
      <c r="F33" s="8">
        <v>1972</v>
      </c>
      <c r="G33" s="8">
        <v>1870</v>
      </c>
      <c r="H33" s="8">
        <v>1265</v>
      </c>
      <c r="I33" s="8"/>
      <c r="J33" s="8"/>
    </row>
    <row r="34" spans="1:10" s="2" customForma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32" t="s">
        <v>25</v>
      </c>
      <c r="B35" s="32"/>
      <c r="C35" s="19" t="str">
        <f>C32</f>
        <v>Janeiro</v>
      </c>
      <c r="D35" s="20" t="str">
        <f t="shared" ref="D35:J35" si="7">D32</f>
        <v>Fevereiro</v>
      </c>
      <c r="E35" s="21" t="str">
        <f t="shared" si="7"/>
        <v>Março</v>
      </c>
      <c r="F35" s="21" t="str">
        <f t="shared" si="7"/>
        <v>Abril</v>
      </c>
      <c r="G35" s="21" t="str">
        <f t="shared" si="7"/>
        <v>Maio</v>
      </c>
      <c r="H35" s="21" t="str">
        <f t="shared" si="7"/>
        <v>Junho</v>
      </c>
      <c r="I35" s="21" t="str">
        <f t="shared" si="7"/>
        <v>Julho</v>
      </c>
      <c r="J35" s="21" t="str">
        <f t="shared" si="7"/>
        <v>Agosto</v>
      </c>
    </row>
    <row r="36" spans="1:10" x14ac:dyDescent="0.25">
      <c r="A36" s="29" t="s">
        <v>19</v>
      </c>
      <c r="B36" s="29"/>
      <c r="C36" s="9">
        <v>26</v>
      </c>
      <c r="D36" s="9">
        <v>52</v>
      </c>
      <c r="E36" s="8">
        <v>140</v>
      </c>
      <c r="F36" s="8">
        <v>93</v>
      </c>
      <c r="G36" s="8">
        <v>80</v>
      </c>
      <c r="H36" s="8">
        <v>51</v>
      </c>
      <c r="I36" s="8"/>
      <c r="J36" s="8"/>
    </row>
    <row r="37" spans="1:10" x14ac:dyDescent="0.25">
      <c r="A37" s="29" t="s">
        <v>21</v>
      </c>
      <c r="B37" s="29"/>
      <c r="C37" s="9">
        <f>980-C29</f>
        <v>447</v>
      </c>
      <c r="D37" s="9">
        <f>1162-D29</f>
        <v>526</v>
      </c>
      <c r="E37" s="8">
        <f>1799-E29</f>
        <v>923</v>
      </c>
      <c r="F37" s="8">
        <f>2073-F29</f>
        <v>842</v>
      </c>
      <c r="G37" s="8">
        <f>1721-G29</f>
        <v>679</v>
      </c>
      <c r="H37" s="8">
        <v>547</v>
      </c>
      <c r="I37" s="8"/>
      <c r="J37" s="8"/>
    </row>
    <row r="38" spans="1:10" x14ac:dyDescent="0.25">
      <c r="A38" s="29" t="s">
        <v>20</v>
      </c>
      <c r="B38" s="29"/>
      <c r="C38" s="9">
        <v>331</v>
      </c>
      <c r="D38" s="9">
        <v>543</v>
      </c>
      <c r="E38" s="8">
        <v>866</v>
      </c>
      <c r="F38" s="8">
        <v>930</v>
      </c>
      <c r="G38" s="8">
        <v>131</v>
      </c>
      <c r="H38" s="8">
        <v>136</v>
      </c>
      <c r="I38" s="8"/>
      <c r="J38" s="8"/>
    </row>
    <row r="39" spans="1:10" x14ac:dyDescent="0.25">
      <c r="A39" s="29" t="s">
        <v>22</v>
      </c>
      <c r="B39" s="29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/>
      <c r="J39" s="8"/>
    </row>
    <row r="41" spans="1:10" ht="29.25" customHeight="1" x14ac:dyDescent="0.25">
      <c r="A41" s="33" t="s">
        <v>35</v>
      </c>
      <c r="B41" s="34"/>
      <c r="C41" s="34"/>
      <c r="D41" s="34"/>
      <c r="E41" s="34"/>
      <c r="F41" s="34"/>
      <c r="G41" s="34"/>
      <c r="H41" s="34"/>
      <c r="I41" s="34"/>
      <c r="J41" s="35"/>
    </row>
  </sheetData>
  <mergeCells count="19">
    <mergeCell ref="A41:J41"/>
    <mergeCell ref="A38:B38"/>
    <mergeCell ref="A39:B39"/>
    <mergeCell ref="A25:J25"/>
    <mergeCell ref="A31:J31"/>
    <mergeCell ref="A32:B32"/>
    <mergeCell ref="A33:B33"/>
    <mergeCell ref="B27:B30"/>
    <mergeCell ref="A34:J34"/>
    <mergeCell ref="A35:B35"/>
    <mergeCell ref="A36:B36"/>
    <mergeCell ref="A37:B37"/>
    <mergeCell ref="A5:J5"/>
    <mergeCell ref="A6:J6"/>
    <mergeCell ref="A11:J11"/>
    <mergeCell ref="A16:J16"/>
    <mergeCell ref="A21:J21"/>
    <mergeCell ref="B13:B15"/>
    <mergeCell ref="B18:B20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2021-06-30T14:19:27Z</cp:lastPrinted>
  <dcterms:created xsi:type="dcterms:W3CDTF">2016-06-10T12:45:00Z</dcterms:created>
  <dcterms:modified xsi:type="dcterms:W3CDTF">2021-08-02T19:16:51Z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